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ASCALE\Documents\ALPHORM\FR_369_EXCEL 2016 - Niveau Expert I\"/>
    </mc:Choice>
  </mc:AlternateContent>
  <bookViews>
    <workbookView xWindow="0" yWindow="0" windowWidth="19185" windowHeight="7350"/>
  </bookViews>
  <sheets>
    <sheet name="Tableau de bord" sheetId="1" r:id="rId1"/>
    <sheet name="Dépenses et revenus" sheetId="2" r:id="rId2"/>
    <sheet name="Rapport de budget" sheetId="3" r:id="rId3"/>
    <sheet name="Listes de données" sheetId="4" r:id="rId4"/>
  </sheets>
  <definedNames>
    <definedName name="Alimentation">'Listes de données'!$D$5:$D$7</definedName>
    <definedName name="Animaux">'Listes de données'!$K$5:$K$10</definedName>
    <definedName name="Autre">'Listes de données'!$I$5:$I$6</definedName>
    <definedName name="Catégorie">'Listes de données'!$B$5:$M$5</definedName>
    <definedName name="ChoixMois">'Tableau de bord'!$C$6</definedName>
    <definedName name="Comptes_de_placement">'Listes de données'!$G$5:$G$13</definedName>
    <definedName name="Dépenses">'Dépenses et revenus'!$G$5:$J$35</definedName>
    <definedName name="Divertissement">'Listes de données'!$C$5:$C$11</definedName>
    <definedName name="Dons">'Listes de données'!$E$5:$E$6</definedName>
    <definedName name="Enfants">'Listes de données'!$F$5:$F$11</definedName>
    <definedName name="Impôts_Juridique">'Listes de données'!$L$5:$L$10</definedName>
    <definedName name="InfosCatégorie">'Listes de données'!$B$6:$M$19</definedName>
    <definedName name="Logement">'Listes de données'!$B$5:$B$19</definedName>
    <definedName name="Montant">'Dépenses et revenus'!$E$6:$E$11</definedName>
    <definedName name="NombreAnnées">'Tableau de bord'!$K$6</definedName>
    <definedName name="NombreMois">'Tableau de bord'!$E$6</definedName>
    <definedName name="Personnel">'Listes de données'!$J$5:$J$11</definedName>
    <definedName name="Revenus">'Dépenses et revenus'!$B$5:$E$35</definedName>
    <definedName name="Salaire">'Dépenses et revenus'!$D$6:$D$11</definedName>
    <definedName name="Soins">'Listes de données'!$H$5:$H$9</definedName>
    <definedName name="Transport">'Listes de données'!$M$5:$M$11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K26" i="1"/>
  <c r="L26" i="1"/>
  <c r="M26" i="1"/>
  <c r="N26" i="1"/>
  <c r="C26" i="1"/>
  <c r="D24" i="1"/>
  <c r="E24" i="1"/>
  <c r="F24" i="1"/>
  <c r="G24" i="1"/>
  <c r="H24" i="1"/>
  <c r="I24" i="1"/>
  <c r="J24" i="1"/>
  <c r="K24" i="1"/>
  <c r="L24" i="1"/>
  <c r="M24" i="1"/>
  <c r="N24" i="1"/>
  <c r="C24" i="1"/>
  <c r="D19" i="1"/>
  <c r="E19" i="1"/>
  <c r="F19" i="1"/>
  <c r="G19" i="1"/>
  <c r="H19" i="1"/>
  <c r="I19" i="1"/>
  <c r="J19" i="1"/>
  <c r="K19" i="1"/>
  <c r="L19" i="1"/>
  <c r="M19" i="1"/>
  <c r="N19" i="1"/>
  <c r="C19" i="1"/>
  <c r="D17" i="1"/>
  <c r="E17" i="1"/>
  <c r="F17" i="1"/>
  <c r="G17" i="1"/>
  <c r="H17" i="1"/>
  <c r="I17" i="1"/>
  <c r="J17" i="1"/>
  <c r="K17" i="1"/>
  <c r="L17" i="1"/>
  <c r="M17" i="1"/>
  <c r="N17" i="1"/>
  <c r="C17" i="1"/>
  <c r="D21" i="1"/>
  <c r="E21" i="1"/>
  <c r="F21" i="1"/>
  <c r="G21" i="1"/>
  <c r="H21" i="1"/>
  <c r="I21" i="1"/>
  <c r="J21" i="1"/>
  <c r="K21" i="1"/>
  <c r="L21" i="1"/>
  <c r="M21" i="1"/>
  <c r="N21" i="1"/>
  <c r="C21" i="1"/>
  <c r="C18" i="1"/>
  <c r="D18" i="1"/>
  <c r="E18" i="1"/>
  <c r="F18" i="1"/>
  <c r="G18" i="1"/>
  <c r="H18" i="1"/>
  <c r="I18" i="1"/>
  <c r="J18" i="1"/>
  <c r="K18" i="1"/>
  <c r="L18" i="1"/>
  <c r="M18" i="1"/>
  <c r="N18" i="1"/>
  <c r="C20" i="1"/>
  <c r="D20" i="1"/>
  <c r="E20" i="1"/>
  <c r="F20" i="1"/>
  <c r="G20" i="1"/>
  <c r="H20" i="1"/>
  <c r="I20" i="1"/>
  <c r="J20" i="1"/>
  <c r="K20" i="1"/>
  <c r="L20" i="1"/>
  <c r="M20" i="1"/>
  <c r="N20" i="1"/>
  <c r="C22" i="1"/>
  <c r="D22" i="1"/>
  <c r="E22" i="1"/>
  <c r="F22" i="1"/>
  <c r="G22" i="1"/>
  <c r="H22" i="1"/>
  <c r="I22" i="1"/>
  <c r="J22" i="1"/>
  <c r="K22" i="1"/>
  <c r="L22" i="1"/>
  <c r="M22" i="1"/>
  <c r="N22" i="1"/>
  <c r="C23" i="1"/>
  <c r="D23" i="1"/>
  <c r="E23" i="1"/>
  <c r="F23" i="1"/>
  <c r="G23" i="1"/>
  <c r="H23" i="1"/>
  <c r="I23" i="1"/>
  <c r="J23" i="1"/>
  <c r="K23" i="1"/>
  <c r="L23" i="1"/>
  <c r="M23" i="1"/>
  <c r="N23" i="1"/>
  <c r="C25" i="1"/>
  <c r="D25" i="1"/>
  <c r="E25" i="1"/>
  <c r="F25" i="1"/>
  <c r="G25" i="1"/>
  <c r="H25" i="1"/>
  <c r="I25" i="1"/>
  <c r="J25" i="1"/>
  <c r="K25" i="1"/>
  <c r="L25" i="1"/>
  <c r="M25" i="1"/>
  <c r="N25" i="1"/>
  <c r="C27" i="1"/>
  <c r="D27" i="1"/>
  <c r="E27" i="1"/>
  <c r="F27" i="1"/>
  <c r="G27" i="1"/>
  <c r="H27" i="1"/>
  <c r="I27" i="1"/>
  <c r="J27" i="1"/>
  <c r="K27" i="1"/>
  <c r="L27" i="1"/>
  <c r="M27" i="1"/>
  <c r="N27" i="1"/>
  <c r="D16" i="1"/>
  <c r="E16" i="1"/>
  <c r="F16" i="1"/>
  <c r="G16" i="1"/>
  <c r="H16" i="1"/>
  <c r="I16" i="1"/>
  <c r="J16" i="1"/>
  <c r="K16" i="1"/>
  <c r="L16" i="1"/>
  <c r="M16" i="1"/>
  <c r="N16" i="1"/>
  <c r="C16" i="1"/>
  <c r="D10" i="3" l="1"/>
  <c r="E10" i="3"/>
  <c r="F10" i="3"/>
  <c r="G10" i="3"/>
  <c r="H10" i="3"/>
  <c r="I10" i="3"/>
  <c r="J10" i="3"/>
  <c r="K10" i="3"/>
  <c r="L10" i="3"/>
  <c r="M10" i="3"/>
  <c r="N10" i="3"/>
  <c r="D9" i="3"/>
  <c r="E9" i="3"/>
  <c r="F9" i="3"/>
  <c r="G9" i="3"/>
  <c r="H9" i="3"/>
  <c r="I9" i="3"/>
  <c r="J9" i="3"/>
  <c r="K9" i="3"/>
  <c r="L9" i="3"/>
  <c r="M9" i="3"/>
  <c r="N9" i="3"/>
  <c r="D8" i="3"/>
  <c r="E8" i="3"/>
  <c r="F8" i="3"/>
  <c r="G8" i="3"/>
  <c r="H8" i="3"/>
  <c r="I8" i="3"/>
  <c r="J8" i="3"/>
  <c r="K8" i="3"/>
  <c r="L8" i="3"/>
  <c r="M8" i="3"/>
  <c r="N8" i="3"/>
  <c r="C10" i="3"/>
  <c r="C9" i="3"/>
  <c r="C8" i="3"/>
  <c r="D12" i="1" l="1"/>
  <c r="E12" i="1"/>
  <c r="F12" i="1"/>
  <c r="G12" i="1"/>
  <c r="H12" i="1"/>
  <c r="I12" i="1"/>
  <c r="J12" i="1"/>
  <c r="K12" i="1"/>
  <c r="L12" i="1"/>
  <c r="M12" i="1"/>
  <c r="N12" i="1"/>
  <c r="C12" i="1"/>
  <c r="I11" i="1"/>
  <c r="D11" i="1"/>
  <c r="C11" i="1"/>
  <c r="N11" i="1"/>
  <c r="M11" i="1"/>
  <c r="L11" i="1"/>
  <c r="H11" i="1"/>
  <c r="G11" i="1"/>
  <c r="F11" i="1"/>
  <c r="E11" i="1"/>
  <c r="K11" i="1"/>
  <c r="J11" i="1"/>
</calcChain>
</file>

<file path=xl/comments1.xml><?xml version="1.0" encoding="utf-8"?>
<comments xmlns="http://schemas.openxmlformats.org/spreadsheetml/2006/main">
  <authors>
    <author>PASCALE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</rPr>
          <t>Concerne les dépenses liées au logement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Concerne les dépenses liés aux divertissements et loisirs culturels et sportifs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Concerne l'aliementation au foyer ou à l'extérieur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Concerne les dons à des associations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Concerne les dépenses pour les enfants</t>
        </r>
      </text>
    </comment>
    <comment ref="H15" authorId="0" shapeId="0">
      <text>
        <r>
          <rPr>
            <b/>
            <sz val="9"/>
            <color indexed="81"/>
            <rFont val="Tahoma"/>
            <family val="2"/>
          </rPr>
          <t>Concerne les placements et emprunts divers</t>
        </r>
      </text>
    </comment>
    <comment ref="I15" authorId="0" shapeId="0">
      <text>
        <r>
          <rPr>
            <b/>
            <sz val="9"/>
            <color indexed="81"/>
            <rFont val="Tahoma"/>
            <family val="2"/>
          </rPr>
          <t>Concerne les soins et la santé</t>
        </r>
      </text>
    </comment>
    <comment ref="J15" authorId="0" shapeId="0">
      <text>
        <r>
          <rPr>
            <b/>
            <sz val="9"/>
            <color indexed="81"/>
            <rFont val="Tahoma"/>
            <family val="2"/>
          </rPr>
          <t>Conerne les dépenses non classifiées</t>
        </r>
      </text>
    </comment>
    <comment ref="K15" authorId="0" shapeId="0">
      <text>
        <r>
          <rPr>
            <b/>
            <sz val="9"/>
            <color indexed="81"/>
            <rFont val="Tahoma"/>
            <family val="2"/>
          </rPr>
          <t>Concerne les dépenses des parents</t>
        </r>
      </text>
    </comment>
    <comment ref="L15" authorId="0" shapeId="0">
      <text>
        <r>
          <rPr>
            <b/>
            <sz val="9"/>
            <color indexed="81"/>
            <rFont val="Tahoma"/>
            <family val="2"/>
          </rPr>
          <t>Concerne les dépenses des animaux</t>
        </r>
      </text>
    </comment>
    <comment ref="M15" authorId="0" shapeId="0">
      <text>
        <r>
          <rPr>
            <b/>
            <sz val="9"/>
            <color indexed="81"/>
            <rFont val="Tahoma"/>
            <family val="2"/>
          </rPr>
          <t>Concerne les dépenses fiscales et juridiques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</rPr>
          <t>Concerne les dépenses liées au transport personnel ou en commun</t>
        </r>
      </text>
    </comment>
  </commentList>
</comments>
</file>

<file path=xl/comments2.xml><?xml version="1.0" encoding="utf-8"?>
<comments xmlns="http://schemas.openxmlformats.org/spreadsheetml/2006/main">
  <authors>
    <author>PASCALE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Concerne les dépenses liées au logement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Concerne les dépenses liés aux divertissements et loisirs culturels et sportifs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Concerne l'aliementation au foyer ou à l'extérieur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Concerne les dons à des associations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Concerne les dépenses pour les enfants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Concerne les placements et emprunts divers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Concerne les soins et la santé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Conerne les dépenses non classifiées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Concerne les dépenses des parents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>Concerne les dépenses des animaux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Concerne les dépenses fiscales et juridiques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Concerne les dépenses liées au transport personnel ou en commun</t>
        </r>
      </text>
    </comment>
  </commentList>
</comments>
</file>

<file path=xl/sharedStrings.xml><?xml version="1.0" encoding="utf-8"?>
<sst xmlns="http://schemas.openxmlformats.org/spreadsheetml/2006/main" count="167" uniqueCount="112">
  <si>
    <t>Logement</t>
  </si>
  <si>
    <t>Loyer</t>
  </si>
  <si>
    <t>Remboursement empunt</t>
  </si>
  <si>
    <t>Électricité</t>
  </si>
  <si>
    <t>Eau</t>
  </si>
  <si>
    <t>Gaz</t>
  </si>
  <si>
    <t>Téléphone portable</t>
  </si>
  <si>
    <t>Téléphone fixe</t>
  </si>
  <si>
    <t>Internet</t>
  </si>
  <si>
    <t>Télévision</t>
  </si>
  <si>
    <t>Entretien</t>
  </si>
  <si>
    <t>Equipement ménager</t>
  </si>
  <si>
    <t>Meubles</t>
  </si>
  <si>
    <t>Câble/Internet/Téléphone</t>
  </si>
  <si>
    <t>Carte bancaire</t>
  </si>
  <si>
    <t>Divertissement</t>
  </si>
  <si>
    <t>Films</t>
  </si>
  <si>
    <t>Vidéo/Films</t>
  </si>
  <si>
    <t>Musique</t>
  </si>
  <si>
    <t>Concerts/Théâtre</t>
  </si>
  <si>
    <t>Événements sportifs</t>
  </si>
  <si>
    <t>Autre</t>
  </si>
  <si>
    <t>Alimentation</t>
  </si>
  <si>
    <t>Courses</t>
  </si>
  <si>
    <t>Restaurant</t>
  </si>
  <si>
    <t>Dons</t>
  </si>
  <si>
    <t>Don</t>
  </si>
  <si>
    <t>Enfants</t>
  </si>
  <si>
    <t>Vêtements</t>
  </si>
  <si>
    <t>Jouets/jeux</t>
  </si>
  <si>
    <t>Cantine</t>
  </si>
  <si>
    <t>Cotisations/frais</t>
  </si>
  <si>
    <t>Fournitures scolaires</t>
  </si>
  <si>
    <t>Comptes de placement</t>
  </si>
  <si>
    <t>Compte d’épargne retraite</t>
  </si>
  <si>
    <t>Épargne</t>
  </si>
  <si>
    <t>Compte courant</t>
  </si>
  <si>
    <t>Retraite</t>
  </si>
  <si>
    <t>Compte de placement</t>
  </si>
  <si>
    <t>Université</t>
  </si>
  <si>
    <t>Emprunts</t>
  </si>
  <si>
    <t>Prêts étudiants</t>
  </si>
  <si>
    <t>Soins</t>
  </si>
  <si>
    <t>Médecin/Clinique</t>
  </si>
  <si>
    <t>Dentiste</t>
  </si>
  <si>
    <t>Mutuelle</t>
  </si>
  <si>
    <t>Personnel</t>
  </si>
  <si>
    <t>Coiffeur/manucure</t>
  </si>
  <si>
    <t>Pressing</t>
  </si>
  <si>
    <t>Club de fitness/bien-être</t>
  </si>
  <si>
    <t>Shopping</t>
  </si>
  <si>
    <t>Animaux</t>
  </si>
  <si>
    <t>Fournitures</t>
  </si>
  <si>
    <t>Toilettage</t>
  </si>
  <si>
    <t>Impôts/Juridique</t>
  </si>
  <si>
    <t>Taxe foncière</t>
  </si>
  <si>
    <t>Impôts locaux</t>
  </si>
  <si>
    <t>Impôts sur le revenu</t>
  </si>
  <si>
    <t>Avocat</t>
  </si>
  <si>
    <t>Transport</t>
  </si>
  <si>
    <t>Achat voiture</t>
  </si>
  <si>
    <t>Loyer voiture</t>
  </si>
  <si>
    <t>Assurance auto</t>
  </si>
  <si>
    <t>Carburant</t>
  </si>
  <si>
    <t>Entretien/Réparations</t>
  </si>
  <si>
    <t>Transports en commun</t>
  </si>
  <si>
    <t>Frais pharmacie</t>
  </si>
  <si>
    <t>Date</t>
  </si>
  <si>
    <t>Catégorie</t>
  </si>
  <si>
    <t>Montant</t>
  </si>
  <si>
    <t>loyer</t>
  </si>
  <si>
    <t>nourriture</t>
  </si>
  <si>
    <t>energie</t>
  </si>
  <si>
    <t>impôts</t>
  </si>
  <si>
    <t>loisirs</t>
  </si>
  <si>
    <t>salaires</t>
  </si>
  <si>
    <t>autres revenus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</si>
  <si>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</si>
  <si>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</si>
  <si>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</si>
  <si>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</si>
  <si>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</si>
  <si>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</si>
  <si>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</si>
  <si>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</si>
  <si>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</si>
  <si>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</si>
  <si>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</si>
  <si>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</si>
  <si>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Revenus</t>
  </si>
  <si>
    <t>Dépenses</t>
  </si>
  <si>
    <t>Salaire Mr</t>
  </si>
  <si>
    <t>Salaire Mme</t>
  </si>
  <si>
    <t>Description</t>
  </si>
  <si>
    <t>Prime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</si>
  <si>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</si>
  <si>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</si>
  <si>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</si>
  <si>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</si>
  <si>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</si>
  <si>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</si>
  <si>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</si>
  <si>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</si>
  <si>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</si>
  <si>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</si>
  <si>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</si>
  <si>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</si>
  <si>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1ère quinzaine</t>
  </si>
  <si>
    <t>2ème quinzaine</t>
  </si>
  <si>
    <t>Nourriture</t>
  </si>
  <si>
    <t>Solde</t>
  </si>
  <si>
    <t>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</si>
</sst>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0" applyFont="1"/>
    <xf numFmtId="0" fontId="4" fillId="2" borderId="1" xfId="0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14" fontId="0" fillId="0" borderId="0" xfId="0" applyNumberFormat="1"/>
    <xf numFmtId="44" fontId="0" fillId="0" borderId="0" xfId="1" applyFont="1"/>
    <xf numFmtId="0" fontId="4" fillId="5" borderId="1" xfId="0" applyFont="1" applyFill="1" applyBorder="1"/>
    <xf numFmtId="164" fontId="4" fillId="3" borderId="1" xfId="0" applyNumberFormat="1" applyFont="1" applyFill="1" applyBorder="1"/>
    <xf numFmtId="164" fontId="4" fillId="4" borderId="1" xfId="0" applyNumberFormat="1" applyFont="1" applyFill="1" applyBorder="1"/>
    <xf numFmtId="164" fontId="4" fillId="6" borderId="1" xfId="0" applyNumberFormat="1" applyFont="1" applyFill="1" applyBorder="1"/>
    <xf numFmtId="0" fontId="4" fillId="6" borderId="1" xfId="0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104775</xdr:rowOff>
    </xdr:from>
    <xdr:to>
      <xdr:col>12</xdr:col>
      <xdr:colOff>752475</xdr:colOff>
      <xdr:row>3</xdr:row>
      <xdr:rowOff>85725</xdr:rowOff>
    </xdr:to>
    <xdr:sp macro="" textlink="">
      <xdr:nvSpPr>
        <xdr:cNvPr id="2" name="ZoneTexte 1"/>
        <xdr:cNvSpPr txBox="1"/>
      </xdr:nvSpPr>
      <xdr:spPr>
        <a:xfrm>
          <a:off x="209550" y="104775"/>
          <a:ext cx="9686925" cy="552450"/>
        </a:xfrm>
        <a:prstGeom prst="rect">
          <a:avLst/>
        </a:prstGeom>
        <a:solidFill>
          <a:srgbClr val="7030A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800">
              <a:solidFill>
                <a:schemeClr val="bg1"/>
              </a:solidFill>
            </a:rPr>
            <a:t>BUDGET PERSONNEL MENSUEL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66675</xdr:rowOff>
    </xdr:from>
    <xdr:to>
      <xdr:col>12</xdr:col>
      <xdr:colOff>752475</xdr:colOff>
      <xdr:row>3</xdr:row>
      <xdr:rowOff>47625</xdr:rowOff>
    </xdr:to>
    <xdr:sp macro="" textlink="">
      <xdr:nvSpPr>
        <xdr:cNvPr id="2" name="ZoneTexte 1"/>
        <xdr:cNvSpPr txBox="1"/>
      </xdr:nvSpPr>
      <xdr:spPr>
        <a:xfrm>
          <a:off x="209550" y="66675"/>
          <a:ext cx="9686925" cy="55245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800">
              <a:solidFill>
                <a:schemeClr val="accent6">
                  <a:lumMod val="50000"/>
                </a:schemeClr>
              </a:solidFill>
            </a:rPr>
            <a:t>BUDGET PERSONNEL MENSUEL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76200</xdr:rowOff>
    </xdr:from>
    <xdr:to>
      <xdr:col>13</xdr:col>
      <xdr:colOff>0</xdr:colOff>
      <xdr:row>3</xdr:row>
      <xdr:rowOff>57150</xdr:rowOff>
    </xdr:to>
    <xdr:sp macro="" textlink="">
      <xdr:nvSpPr>
        <xdr:cNvPr id="2" name="ZoneTexte 1"/>
        <xdr:cNvSpPr txBox="1"/>
      </xdr:nvSpPr>
      <xdr:spPr>
        <a:xfrm>
          <a:off x="219075" y="76200"/>
          <a:ext cx="9686925" cy="552450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800">
              <a:solidFill>
                <a:schemeClr val="bg1"/>
              </a:solidFill>
            </a:rPr>
            <a:t>BUDGET PERSONNEL MENSUEL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57150</xdr:rowOff>
    </xdr:from>
    <xdr:to>
      <xdr:col>13</xdr:col>
      <xdr:colOff>28575</xdr:colOff>
      <xdr:row>3</xdr:row>
      <xdr:rowOff>38100</xdr:rowOff>
    </xdr:to>
    <xdr:sp macro="" textlink="">
      <xdr:nvSpPr>
        <xdr:cNvPr id="2" name="ZoneTexte 1"/>
        <xdr:cNvSpPr txBox="1"/>
      </xdr:nvSpPr>
      <xdr:spPr>
        <a:xfrm>
          <a:off x="247650" y="57150"/>
          <a:ext cx="9686925" cy="55245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800">
              <a:solidFill>
                <a:schemeClr val="accent2">
                  <a:lumMod val="50000"/>
                </a:schemeClr>
              </a:solidFill>
            </a:rPr>
            <a:t>BUDGET PERSONNEL MENSUEL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tabColor rgb="FF7030A0"/>
  </sheetPr>
  <dimension ref="B10:N27"/>
  <sheetViews>
    <sheetView showGridLines="0" tabSelected="1" workbookViewId="0">
      <selection activeCell="F15" sqref="F15"/>
    </sheetView>
  </sheetViews>
  <sheetFormatPr baseColWidth="10" defaultRowHeight="15" x14ac:dyDescent="0.25"/>
  <cols>
    <col min="1" max="1" width="3.28515625" customWidth="1"/>
    <col min="3" max="14" width="16.7109375" customWidth="1"/>
  </cols>
  <sheetData>
    <row r="10" spans="2:14" ht="18.75" x14ac:dyDescent="0.3">
      <c r="B10" s="1"/>
      <c r="C10" s="2" t="s">
        <v>77</v>
      </c>
      <c r="D10" s="2" t="s">
        <v>78</v>
      </c>
      <c r="E10" s="2" t="s">
        <v>79</v>
      </c>
      <c r="F10" s="2" t="s">
        <v>80</v>
      </c>
      <c r="G10" s="2" t="s">
        <v>81</v>
      </c>
      <c r="H10" s="2" t="s">
        <v>82</v>
      </c>
      <c r="I10" s="2" t="s">
        <v>83</v>
      </c>
      <c r="J10" s="2" t="s">
        <v>84</v>
      </c>
      <c r="K10" s="2" t="s">
        <v>85</v>
      </c>
      <c r="L10" s="2" t="s">
        <v>86</v>
      </c>
      <c r="M10" s="2" t="s">
        <v>87</v>
      </c>
      <c r="N10" s="2" t="s">
        <v>88</v>
      </c>
    </row>
    <row r="11" spans="2:14" ht="18.75" x14ac:dyDescent="0.3">
      <c r="B11" s="3" t="s">
        <v>89</v>
      </c>
      <c r="C11" s="3">
        <f>SUMIFS('Dépenses et revenus'!$E6:$E120,'Dépenses et revenus'!$B6:$B120,"&lt;=31/01/2016",'Dépenses et revenus'!$B6:$B120,"&gt;=01/01/2016")</f>
        <v>0</v>
      </c>
      <c r="D11" s="3">
        <f>SUMIFS('Dépenses et revenus'!$E6:$E120,'Dépenses et revenus'!$B6:$B120,"&lt;=28/02/2016",'Dépenses et revenus'!$B6:$B120,"&gt;=01/02/2016")</f>
        <v>0</v>
      </c>
      <c r="E11" s="3">
        <f>SUMIFS('Dépenses et revenus'!$E6:$E11,'Dépenses et revenus'!$B6:$B11,"&lt;=31/03/2016",'Dépenses et revenus'!$B6:$B11,"&gt;=01/03/2016")</f>
        <v>0</v>
      </c>
      <c r="F11" s="3">
        <f>SUMIFS('Dépenses et revenus'!$E6:$E11,'Dépenses et revenus'!$B6:$B11,"&lt;=30/04/2016",'Dépenses et revenus'!$B6:$B11,"&gt;=01/04/2016")</f>
        <v>0</v>
      </c>
      <c r="G11" s="3">
        <f>SUMIFS('Dépenses et revenus'!$E6:$E11,'Dépenses et revenus'!$B6:$B11,"&lt;=31/05/2016",'Dépenses et revenus'!$B6:$B11,"&gt;=01/05/2016")</f>
        <v>0</v>
      </c>
      <c r="H11" s="3">
        <f>SUMIFS('Dépenses et revenus'!$E6:$E11,'Dépenses et revenus'!$B6:$B11,"&lt;=30/06/2016",'Dépenses et revenus'!$B6:$B11,"&gt;=01/06/2016")</f>
        <v>0</v>
      </c>
      <c r="I11" s="3">
        <f>SUMIFS('Dépenses et revenus'!$E6:$E120,'Dépenses et revenus'!$B6:$B120,"&lt;=31/07/2016",'Dépenses et revenus'!$B6:$B120,"&gt;=01/07/2016")</f>
        <v>3860</v>
      </c>
      <c r="J11" s="3">
        <f>SUMIFS('Dépenses et revenus'!$E6:$E11,'Dépenses et revenus'!$B6:$B11,"&lt;=31/08/2016",'Dépenses et revenus'!$B6:$B11,"&gt;=01/08/2016")</f>
        <v>3630</v>
      </c>
      <c r="K11" s="3">
        <f>SUMIFS('Dépenses et revenus'!$E6:$E11,'Dépenses et revenus'!$B6:$B11,"&lt;=30/09/2016",'Dépenses et revenus'!$B6:$B11,"&gt;=01/09/2016")</f>
        <v>3610</v>
      </c>
      <c r="L11" s="3">
        <f>SUMIFS('Dépenses et revenus'!$E6:$E11,'Dépenses et revenus'!$B6:$B11,"&lt;=31/10/2016",'Dépenses et revenus'!$B6:$B11,"&gt;=01/10/2016")</f>
        <v>0</v>
      </c>
      <c r="M11" s="3">
        <f>SUMIFS('Dépenses et revenus'!$E6:$E11,'Dépenses et revenus'!$B6:$B11,"&lt;=30/11/2016",'Dépenses et revenus'!$B6:$B11,"&gt;=01/11/2016")</f>
        <v>0</v>
      </c>
      <c r="N11" s="3">
        <f>SUMIFS('Dépenses et revenus'!$E6:$E11,'Dépenses et revenus'!$B6:$B11,"&lt;=31/12/2016",'Dépenses et revenus'!$B6:$B11,"&gt;=01/12/2016")</f>
        <v>0</v>
      </c>
    </row>
    <row r="12" spans="2:14" ht="18.75" x14ac:dyDescent="0.3">
      <c r="B12" s="4" t="s">
        <v>90</v>
      </c>
      <c r="C12" s="4">
        <f>SUMIFS('Dépenses et revenus'!$J6:$J120,'Dépenses et revenus'!$G6:$G120,"&lt;=31/01/2016",'Dépenses et revenus'!$G6:$G120,"&gt;=01/01/2016")</f>
        <v>480</v>
      </c>
      <c r="D12" s="4">
        <f>SUMIFS('Dépenses et revenus'!$J6:$J120,'Dépenses et revenus'!$G6:$G120,"&lt;=28/02/2016",'Dépenses et revenus'!$G6:$G120,"&gt;=01/02/2016")</f>
        <v>0</v>
      </c>
      <c r="E12" s="4">
        <f>SUMIFS('Dépenses et revenus'!$J6:$J120,'Dépenses et revenus'!$G6:$G120,"&lt;=31/01/2016",'Dépenses et revenus'!$G6:$G120,"&gt;=01/01/2016")</f>
        <v>480</v>
      </c>
      <c r="F12" s="4">
        <f>SUMIFS('Dépenses et revenus'!$J6:$J120,'Dépenses et revenus'!$G6:$G120,"&lt;=31/01/2016",'Dépenses et revenus'!$G6:$G120,"&gt;=01/01/2016")</f>
        <v>480</v>
      </c>
      <c r="G12" s="4">
        <f>SUMIFS('Dépenses et revenus'!$J6:$J120,'Dépenses et revenus'!$G6:$G120,"&lt;=31/01/2016",'Dépenses et revenus'!$G6:$G120,"&gt;=01/01/2016")</f>
        <v>480</v>
      </c>
      <c r="H12" s="4">
        <f>SUMIFS('Dépenses et revenus'!$J6:$J120,'Dépenses et revenus'!$G6:$G120,"&lt;=31/01/2016",'Dépenses et revenus'!$G6:$G120,"&gt;=01/01/2016")</f>
        <v>480</v>
      </c>
      <c r="I12" s="4">
        <f>SUMIFS('Dépenses et revenus'!$J6:$J120,'Dépenses et revenus'!$G6:$G120,"&lt;=31/01/2016",'Dépenses et revenus'!$G6:$G120,"&gt;=01/01/2016")</f>
        <v>480</v>
      </c>
      <c r="J12" s="4">
        <f>SUMIFS('Dépenses et revenus'!$J6:$J120,'Dépenses et revenus'!$G6:$G120,"&lt;=31/01/2016",'Dépenses et revenus'!$G6:$G120,"&gt;=01/01/2016")</f>
        <v>480</v>
      </c>
      <c r="K12" s="4">
        <f>SUMIFS('Dépenses et revenus'!$J6:$J120,'Dépenses et revenus'!$G6:$G120,"&lt;=31/01/2016",'Dépenses et revenus'!$G6:$G120,"&gt;=01/01/2016")</f>
        <v>480</v>
      </c>
      <c r="L12" s="4">
        <f>SUMIFS('Dépenses et revenus'!$J6:$J120,'Dépenses et revenus'!$G6:$G120,"&lt;=31/01/2016",'Dépenses et revenus'!$G6:$G120,"&gt;=01/01/2016")</f>
        <v>480</v>
      </c>
      <c r="M12" s="4">
        <f>SUMIFS('Dépenses et revenus'!$J6:$J120,'Dépenses et revenus'!$G6:$G120,"&lt;=31/01/2016",'Dépenses et revenus'!$G6:$G120,"&gt;=01/01/2016")</f>
        <v>480</v>
      </c>
      <c r="N12" s="4">
        <f>SUMIFS('Dépenses et revenus'!$J6:$J120,'Dépenses et revenus'!$G6:$G120,"&lt;=31/01/2016",'Dépenses et revenus'!$G6:$G120,"&gt;=01/01/2016")</f>
        <v>480</v>
      </c>
    </row>
    <row r="15" spans="2:14" x14ac:dyDescent="0.25">
      <c r="C15" t="s">
        <v>0</v>
      </c>
      <c r="D15" t="s">
        <v>15</v>
      </c>
      <c r="E15" t="s">
        <v>22</v>
      </c>
      <c r="F15" t="s">
        <v>25</v>
      </c>
      <c r="G15" t="s">
        <v>27</v>
      </c>
      <c r="H15" t="s">
        <v>33</v>
      </c>
      <c r="I15" t="s">
        <v>42</v>
      </c>
      <c r="J15" t="s">
        <v>21</v>
      </c>
      <c r="K15" t="s">
        <v>46</v>
      </c>
      <c r="L15" t="s">
        <v>51</v>
      </c>
      <c r="M15" t="s">
        <v>54</v>
      </c>
      <c r="N15" t="s">
        <v>59</v>
      </c>
    </row>
    <row r="16" spans="2:14" x14ac:dyDescent="0.25">
      <c r="B16" t="s">
        <v>77</v>
      </c>
      <c r="C16">
        <f>SUMIFS('Dépenses et revenus'!$J$6:$J$120,'Dépenses et revenus'!$H$6:$H$120,"="&amp; C$15,'Dépenses et revenus'!$G$6:$G$120,"&gt;=01/" &amp; 'Tableau de bord'!$B16 &amp; "/2016",'Dépenses et revenus'!$G$6:$G$120,"&lt;=31/" &amp; 'Tableau de bord'!$B16 &amp; "/2016")</f>
        <v>480</v>
      </c>
      <c r="D16">
        <f>SUMIFS('Dépenses et revenus'!$J$6:$J$120,'Dépenses et revenus'!$H$6:$H$120,"="&amp; D$15,'Dépenses et revenus'!$G$6:$G$120,"&gt;=01/" &amp; 'Tableau de bord'!$B16 &amp; "/2016",'Dépenses et revenus'!$G$6:$G$120,"&lt;=31/" &amp; 'Tableau de bord'!$B16 &amp; "/2016")</f>
        <v>0</v>
      </c>
      <c r="E16">
        <f>SUMIFS('Dépenses et revenus'!$J$6:$J$120,'Dépenses et revenus'!$H$6:$H$120,"="&amp; E$15,'Dépenses et revenus'!$G$6:$G$120,"&gt;=01/" &amp; 'Tableau de bord'!$B16 &amp; "/2016",'Dépenses et revenus'!$G$6:$G$120,"&lt;=31/" &amp; 'Tableau de bord'!$B16 &amp; "/2016")</f>
        <v>0</v>
      </c>
      <c r="F16">
        <f>SUMIFS('Dépenses et revenus'!$J$6:$J$120,'Dépenses et revenus'!$H$6:$H$120,"="&amp; F$15,'Dépenses et revenus'!$G$6:$G$120,"&gt;=01/" &amp; 'Tableau de bord'!$B16 &amp; "/2016",'Dépenses et revenus'!$G$6:$G$120,"&lt;=31/" &amp; 'Tableau de bord'!$B16 &amp; "/2016")</f>
        <v>0</v>
      </c>
      <c r="G16">
        <f>SUMIFS('Dépenses et revenus'!$J$6:$J$120,'Dépenses et revenus'!$H$6:$H$120,"="&amp; G$15,'Dépenses et revenus'!$G$6:$G$120,"&gt;=01/" &amp; 'Tableau de bord'!$B16 &amp; "/2016",'Dépenses et revenus'!$G$6:$G$120,"&lt;=31/" &amp; 'Tableau de bord'!$B16 &amp; "/2016")</f>
        <v>0</v>
      </c>
      <c r="H16">
        <f>SUMIFS('Dépenses et revenus'!$J$6:$J$120,'Dépenses et revenus'!$H$6:$H$120,"="&amp; H$15,'Dépenses et revenus'!$G$6:$G$120,"&gt;=01/" &amp; 'Tableau de bord'!$B16 &amp; "/2016",'Dépenses et revenus'!$G$6:$G$120,"&lt;=31/" &amp; 'Tableau de bord'!$B16 &amp; "/2016")</f>
        <v>0</v>
      </c>
      <c r="I16">
        <f>SUMIFS('Dépenses et revenus'!$J$6:$J$120,'Dépenses et revenus'!$H$6:$H$120,"="&amp; I$15,'Dépenses et revenus'!$G$6:$G$120,"&gt;=01/" &amp; 'Tableau de bord'!$B16 &amp; "/2016",'Dépenses et revenus'!$G$6:$G$120,"&lt;=31/" &amp; 'Tableau de bord'!$B16 &amp; "/2016")</f>
        <v>0</v>
      </c>
      <c r="J16">
        <f>SUMIFS('Dépenses et revenus'!$J$6:$J$120,'Dépenses et revenus'!$H$6:$H$120,"="&amp; J$15,'Dépenses et revenus'!$G$6:$G$120,"&gt;=01/" &amp; 'Tableau de bord'!$B16 &amp; "/2016",'Dépenses et revenus'!$G$6:$G$120,"&lt;=31/" &amp; 'Tableau de bord'!$B16 &amp; "/2016")</f>
        <v>0</v>
      </c>
      <c r="K16">
        <f>SUMIFS('Dépenses et revenus'!$J$6:$J$120,'Dépenses et revenus'!$H$6:$H$120,"="&amp; K$15,'Dépenses et revenus'!$G$6:$G$120,"&gt;=01/" &amp; 'Tableau de bord'!$B16 &amp; "/2016",'Dépenses et revenus'!$G$6:$G$120,"&lt;=31/" &amp; 'Tableau de bord'!$B16 &amp; "/2016")</f>
        <v>0</v>
      </c>
      <c r="L16">
        <f>SUMIFS('Dépenses et revenus'!$J$6:$J$120,'Dépenses et revenus'!$H$6:$H$120,"="&amp; L$15,'Dépenses et revenus'!$G$6:$G$120,"&gt;=01/" &amp; 'Tableau de bord'!$B16 &amp; "/2016",'Dépenses et revenus'!$G$6:$G$120,"&lt;=31/" &amp; 'Tableau de bord'!$B16 &amp; "/2016")</f>
        <v>0</v>
      </c>
      <c r="M16">
        <f>SUMIFS('Dépenses et revenus'!$J$6:$J$120,'Dépenses et revenus'!$H$6:$H$120,"="&amp; M$15,'Dépenses et revenus'!$G$6:$G$120,"&gt;=01/" &amp; 'Tableau de bord'!$B16 &amp; "/2016",'Dépenses et revenus'!$G$6:$G$120,"&lt;=31/" &amp; 'Tableau de bord'!$B16 &amp; "/2016")</f>
        <v>0</v>
      </c>
      <c r="N16">
        <f>SUMIFS('Dépenses et revenus'!$J$6:$J$120,'Dépenses et revenus'!$H$6:$H$120,"="&amp; N$15,'Dépenses et revenus'!$G$6:$G$120,"&gt;=01/" &amp; 'Tableau de bord'!$B16 &amp; "/2016",'Dépenses et revenus'!$G$6:$G$120,"&lt;=31/" &amp; 'Tableau de bord'!$B16 &amp; "/2016")</f>
        <v>0</v>
      </c>
    </row>
    <row r="17" spans="2:14" x14ac:dyDescent="0.25">
      <c r="B17" t="s">
        <v>78</v>
      </c>
      <c r="C17">
        <f>SUMIFS('Dépenses et revenus'!$J$6:$J$120,'Dépenses et revenus'!$H$6:$H$120,"="&amp; C$15,'Dépenses et revenus'!$G$6:$G$120,"&gt;=01/" &amp; 'Tableau de bord'!$B17 &amp; "/2016",'Dépenses et revenus'!$G$6:$G$120,"&lt;=28/" &amp; 'Tableau de bord'!$B17 &amp; "/2016")</f>
        <v>0</v>
      </c>
      <c r="D17">
        <f>SUMIFS('Dépenses et revenus'!$J$6:$J$120,'Dépenses et revenus'!$H$6:$H$120,"="&amp; D$15,'Dépenses et revenus'!$G$6:$G$120,"&gt;=01/" &amp; 'Tableau de bord'!$B17 &amp; "/2016",'Dépenses et revenus'!$G$6:$G$120,"&lt;=28/" &amp; 'Tableau de bord'!$B17 &amp; "/2016")</f>
        <v>0</v>
      </c>
      <c r="E17">
        <f>SUMIFS('Dépenses et revenus'!$J$6:$J$120,'Dépenses et revenus'!$H$6:$H$120,"="&amp; E$15,'Dépenses et revenus'!$G$6:$G$120,"&gt;=01/" &amp; 'Tableau de bord'!$B17 &amp; "/2016",'Dépenses et revenus'!$G$6:$G$120,"&lt;=28/" &amp; 'Tableau de bord'!$B17 &amp; "/2016")</f>
        <v>0</v>
      </c>
      <c r="F17">
        <f>SUMIFS('Dépenses et revenus'!$J$6:$J$120,'Dépenses et revenus'!$H$6:$H$120,"="&amp; F$15,'Dépenses et revenus'!$G$6:$G$120,"&gt;=01/" &amp; 'Tableau de bord'!$B17 &amp; "/2016",'Dépenses et revenus'!$G$6:$G$120,"&lt;=28/" &amp; 'Tableau de bord'!$B17 &amp; "/2016")</f>
        <v>0</v>
      </c>
      <c r="G17">
        <f>SUMIFS('Dépenses et revenus'!$J$6:$J$120,'Dépenses et revenus'!$H$6:$H$120,"="&amp; G$15,'Dépenses et revenus'!$G$6:$G$120,"&gt;=01/" &amp; 'Tableau de bord'!$B17 &amp; "/2016",'Dépenses et revenus'!$G$6:$G$120,"&lt;=28/" &amp; 'Tableau de bord'!$B17 &amp; "/2016")</f>
        <v>0</v>
      </c>
      <c r="H17">
        <f>SUMIFS('Dépenses et revenus'!$J$6:$J$120,'Dépenses et revenus'!$H$6:$H$120,"="&amp; H$15,'Dépenses et revenus'!$G$6:$G$120,"&gt;=01/" &amp; 'Tableau de bord'!$B17 &amp; "/2016",'Dépenses et revenus'!$G$6:$G$120,"&lt;=28/" &amp; 'Tableau de bord'!$B17 &amp; "/2016")</f>
        <v>0</v>
      </c>
      <c r="I17">
        <f>SUMIFS('Dépenses et revenus'!$J$6:$J$120,'Dépenses et revenus'!$H$6:$H$120,"="&amp; I$15,'Dépenses et revenus'!$G$6:$G$120,"&gt;=01/" &amp; 'Tableau de bord'!$B17 &amp; "/2016",'Dépenses et revenus'!$G$6:$G$120,"&lt;=28/" &amp; 'Tableau de bord'!$B17 &amp; "/2016")</f>
        <v>0</v>
      </c>
      <c r="J17">
        <f>SUMIFS('Dépenses et revenus'!$J$6:$J$120,'Dépenses et revenus'!$H$6:$H$120,"="&amp; J$15,'Dépenses et revenus'!$G$6:$G$120,"&gt;=01/" &amp; 'Tableau de bord'!$B17 &amp; "/2016",'Dépenses et revenus'!$G$6:$G$120,"&lt;=28/" &amp; 'Tableau de bord'!$B17 &amp; "/2016")</f>
        <v>0</v>
      </c>
      <c r="K17">
        <f>SUMIFS('Dépenses et revenus'!$J$6:$J$120,'Dépenses et revenus'!$H$6:$H$120,"="&amp; K$15,'Dépenses et revenus'!$G$6:$G$120,"&gt;=01/" &amp; 'Tableau de bord'!$B17 &amp; "/2016",'Dépenses et revenus'!$G$6:$G$120,"&lt;=28/" &amp; 'Tableau de bord'!$B17 &amp; "/2016")</f>
        <v>0</v>
      </c>
      <c r="L17">
        <f>SUMIFS('Dépenses et revenus'!$J$6:$J$120,'Dépenses et revenus'!$H$6:$H$120,"="&amp; L$15,'Dépenses et revenus'!$G$6:$G$120,"&gt;=01/" &amp; 'Tableau de bord'!$B17 &amp; "/2016",'Dépenses et revenus'!$G$6:$G$120,"&lt;=28/" &amp; 'Tableau de bord'!$B17 &amp; "/2016")</f>
        <v>0</v>
      </c>
      <c r="M17">
        <f>SUMIFS('Dépenses et revenus'!$J$6:$J$120,'Dépenses et revenus'!$H$6:$H$120,"="&amp; M$15,'Dépenses et revenus'!$G$6:$G$120,"&gt;=01/" &amp; 'Tableau de bord'!$B17 &amp; "/2016",'Dépenses et revenus'!$G$6:$G$120,"&lt;=28/" &amp; 'Tableau de bord'!$B17 &amp; "/2016")</f>
        <v>0</v>
      </c>
      <c r="N17">
        <f>SUMIFS('Dépenses et revenus'!$J$6:$J$120,'Dépenses et revenus'!$H$6:$H$120,"="&amp; N$15,'Dépenses et revenus'!$G$6:$G$120,"&gt;=01/" &amp; 'Tableau de bord'!$B17 &amp; "/2016",'Dépenses et revenus'!$G$6:$G$120,"&lt;=28/" &amp; 'Tableau de bord'!$B17 &amp; "/2016")</f>
        <v>0</v>
      </c>
    </row>
    <row r="18" spans="2:14" x14ac:dyDescent="0.25">
      <c r="B18" t="s">
        <v>79</v>
      </c>
      <c r="C18">
        <f>SUMIFS('Dépenses et revenus'!$J$6:$J$120,'Dépenses et revenus'!$H$6:$H$120,"="&amp; C$15,'Dépenses et revenus'!$G$6:$G$120,"&gt;=01/" &amp; 'Tableau de bord'!$B18 &amp; "/2016",'Dépenses et revenus'!$G$6:$G$120,"&lt;=31/" &amp; 'Tableau de bord'!$B18 &amp; "/2016")</f>
        <v>0</v>
      </c>
      <c r="D18">
        <f>SUMIFS('Dépenses et revenus'!$J$6:$J$120,'Dépenses et revenus'!$H$6:$H$120,"="&amp; D$15,'Dépenses et revenus'!$G$6:$G$120,"&gt;=01/" &amp; 'Tableau de bord'!$B18 &amp; "/2016",'Dépenses et revenus'!$G$6:$G$120,"&lt;=31/" &amp; 'Tableau de bord'!$B18 &amp; "/2016")</f>
        <v>0</v>
      </c>
      <c r="E18">
        <f>SUMIFS('Dépenses et revenus'!$J$6:$J$120,'Dépenses et revenus'!$H$6:$H$120,"="&amp; E$15,'Dépenses et revenus'!$G$6:$G$120,"&gt;=01/" &amp; 'Tableau de bord'!$B18 &amp; "/2016",'Dépenses et revenus'!$G$6:$G$120,"&lt;=31/" &amp; 'Tableau de bord'!$B18 &amp; "/2016")</f>
        <v>0</v>
      </c>
      <c r="F18">
        <f>SUMIFS('Dépenses et revenus'!$J$6:$J$120,'Dépenses et revenus'!$H$6:$H$120,"="&amp; F$15,'Dépenses et revenus'!$G$6:$G$120,"&gt;=01/" &amp; 'Tableau de bord'!$B18 &amp; "/2016",'Dépenses et revenus'!$G$6:$G$120,"&lt;=31/" &amp; 'Tableau de bord'!$B18 &amp; "/2016")</f>
        <v>0</v>
      </c>
      <c r="G18">
        <f>SUMIFS('Dépenses et revenus'!$J$6:$J$120,'Dépenses et revenus'!$H$6:$H$120,"="&amp; G$15,'Dépenses et revenus'!$G$6:$G$120,"&gt;=01/" &amp; 'Tableau de bord'!$B18 &amp; "/2016",'Dépenses et revenus'!$G$6:$G$120,"&lt;=31/" &amp; 'Tableau de bord'!$B18 &amp; "/2016")</f>
        <v>0</v>
      </c>
      <c r="H18">
        <f>SUMIFS('Dépenses et revenus'!$J$6:$J$120,'Dépenses et revenus'!$H$6:$H$120,"="&amp; H$15,'Dépenses et revenus'!$G$6:$G$120,"&gt;=01/" &amp; 'Tableau de bord'!$B18 &amp; "/2016",'Dépenses et revenus'!$G$6:$G$120,"&lt;=31/" &amp; 'Tableau de bord'!$B18 &amp; "/2016")</f>
        <v>0</v>
      </c>
      <c r="I18">
        <f>SUMIFS('Dépenses et revenus'!$J$6:$J$120,'Dépenses et revenus'!$H$6:$H$120,"="&amp; I$15,'Dépenses et revenus'!$G$6:$G$120,"&gt;=01/" &amp; 'Tableau de bord'!$B18 &amp; "/2016",'Dépenses et revenus'!$G$6:$G$120,"&lt;=31/" &amp; 'Tableau de bord'!$B18 &amp; "/2016")</f>
        <v>0</v>
      </c>
      <c r="J18">
        <f>SUMIFS('Dépenses et revenus'!$J$6:$J$120,'Dépenses et revenus'!$H$6:$H$120,"="&amp; J$15,'Dépenses et revenus'!$G$6:$G$120,"&gt;=01/" &amp; 'Tableau de bord'!$B18 &amp; "/2016",'Dépenses et revenus'!$G$6:$G$120,"&lt;=31/" &amp; 'Tableau de bord'!$B18 &amp; "/2016")</f>
        <v>0</v>
      </c>
      <c r="K18">
        <f>SUMIFS('Dépenses et revenus'!$J$6:$J$120,'Dépenses et revenus'!$H$6:$H$120,"="&amp; K$15,'Dépenses et revenus'!$G$6:$G$120,"&gt;=01/" &amp; 'Tableau de bord'!$B18 &amp; "/2016",'Dépenses et revenus'!$G$6:$G$120,"&lt;=31/" &amp; 'Tableau de bord'!$B18 &amp; "/2016")</f>
        <v>0</v>
      </c>
      <c r="L18">
        <f>SUMIFS('Dépenses et revenus'!$J$6:$J$120,'Dépenses et revenus'!$H$6:$H$120,"="&amp; L$15,'Dépenses et revenus'!$G$6:$G$120,"&gt;=01/" &amp; 'Tableau de bord'!$B18 &amp; "/2016",'Dépenses et revenus'!$G$6:$G$120,"&lt;=31/" &amp; 'Tableau de bord'!$B18 &amp; "/2016")</f>
        <v>0</v>
      </c>
      <c r="M18">
        <f>SUMIFS('Dépenses et revenus'!$J$6:$J$120,'Dépenses et revenus'!$H$6:$H$120,"="&amp; M$15,'Dépenses et revenus'!$G$6:$G$120,"&gt;=01/" &amp; 'Tableau de bord'!$B18 &amp; "/2016",'Dépenses et revenus'!$G$6:$G$120,"&lt;=31/" &amp; 'Tableau de bord'!$B18 &amp; "/2016")</f>
        <v>0</v>
      </c>
      <c r="N18">
        <f>SUMIFS('Dépenses et revenus'!$J$6:$J$120,'Dépenses et revenus'!$H$6:$H$120,"="&amp; N$15,'Dépenses et revenus'!$G$6:$G$120,"&gt;=01/" &amp; 'Tableau de bord'!$B18 &amp; "/2016",'Dépenses et revenus'!$G$6:$G$120,"&lt;=31/" &amp; 'Tableau de bord'!$B18 &amp; "/2016")</f>
        <v>0</v>
      </c>
    </row>
    <row r="19" spans="2:14" x14ac:dyDescent="0.25">
      <c r="B19" t="s">
        <v>80</v>
      </c>
      <c r="C19">
        <f>SUMIFS('Dépenses et revenus'!$J$6:$J$120,'Dépenses et revenus'!$H$6:$H$120,"="&amp; C$15,'Dépenses et revenus'!$G$6:$G$120,"&gt;=01/" &amp; 'Tableau de bord'!$B19 &amp; "/2016",'Dépenses et revenus'!$G$6:$G$120,"&lt;=30/" &amp; 'Tableau de bord'!$B19 &amp; "/2016")</f>
        <v>0</v>
      </c>
      <c r="D19">
        <f>SUMIFS('Dépenses et revenus'!$J$6:$J$120,'Dépenses et revenus'!$H$6:$H$120,"="&amp; D$15,'Dépenses et revenus'!$G$6:$G$120,"&gt;=01/" &amp; 'Tableau de bord'!$B19 &amp; "/2016",'Dépenses et revenus'!$G$6:$G$120,"&lt;=30/" &amp; 'Tableau de bord'!$B19 &amp; "/2016")</f>
        <v>0</v>
      </c>
      <c r="E19">
        <f>SUMIFS('Dépenses et revenus'!$J$6:$J$120,'Dépenses et revenus'!$H$6:$H$120,"="&amp; E$15,'Dépenses et revenus'!$G$6:$G$120,"&gt;=01/" &amp; 'Tableau de bord'!$B19 &amp; "/2016",'Dépenses et revenus'!$G$6:$G$120,"&lt;=30/" &amp; 'Tableau de bord'!$B19 &amp; "/2016")</f>
        <v>0</v>
      </c>
      <c r="F19">
        <f>SUMIFS('Dépenses et revenus'!$J$6:$J$120,'Dépenses et revenus'!$H$6:$H$120,"="&amp; F$15,'Dépenses et revenus'!$G$6:$G$120,"&gt;=01/" &amp; 'Tableau de bord'!$B19 &amp; "/2016",'Dépenses et revenus'!$G$6:$G$120,"&lt;=30/" &amp; 'Tableau de bord'!$B19 &amp; "/2016")</f>
        <v>0</v>
      </c>
      <c r="G19">
        <f>SUMIFS('Dépenses et revenus'!$J$6:$J$120,'Dépenses et revenus'!$H$6:$H$120,"="&amp; G$15,'Dépenses et revenus'!$G$6:$G$120,"&gt;=01/" &amp; 'Tableau de bord'!$B19 &amp; "/2016",'Dépenses et revenus'!$G$6:$G$120,"&lt;=30/" &amp; 'Tableau de bord'!$B19 &amp; "/2016")</f>
        <v>0</v>
      </c>
      <c r="H19">
        <f>SUMIFS('Dépenses et revenus'!$J$6:$J$120,'Dépenses et revenus'!$H$6:$H$120,"="&amp; H$15,'Dépenses et revenus'!$G$6:$G$120,"&gt;=01/" &amp; 'Tableau de bord'!$B19 &amp; "/2016",'Dépenses et revenus'!$G$6:$G$120,"&lt;=30/" &amp; 'Tableau de bord'!$B19 &amp; "/2016")</f>
        <v>0</v>
      </c>
      <c r="I19">
        <f>SUMIFS('Dépenses et revenus'!$J$6:$J$120,'Dépenses et revenus'!$H$6:$H$120,"="&amp; I$15,'Dépenses et revenus'!$G$6:$G$120,"&gt;=01/" &amp; 'Tableau de bord'!$B19 &amp; "/2016",'Dépenses et revenus'!$G$6:$G$120,"&lt;=30/" &amp; 'Tableau de bord'!$B19 &amp; "/2016")</f>
        <v>0</v>
      </c>
      <c r="J19">
        <f>SUMIFS('Dépenses et revenus'!$J$6:$J$120,'Dépenses et revenus'!$H$6:$H$120,"="&amp; J$15,'Dépenses et revenus'!$G$6:$G$120,"&gt;=01/" &amp; 'Tableau de bord'!$B19 &amp; "/2016",'Dépenses et revenus'!$G$6:$G$120,"&lt;=30/" &amp; 'Tableau de bord'!$B19 &amp; "/2016")</f>
        <v>0</v>
      </c>
      <c r="K19">
        <f>SUMIFS('Dépenses et revenus'!$J$6:$J$120,'Dépenses et revenus'!$H$6:$H$120,"="&amp; K$15,'Dépenses et revenus'!$G$6:$G$120,"&gt;=01/" &amp; 'Tableau de bord'!$B19 &amp; "/2016",'Dépenses et revenus'!$G$6:$G$120,"&lt;=30/" &amp; 'Tableau de bord'!$B19 &amp; "/2016")</f>
        <v>0</v>
      </c>
      <c r="L19">
        <f>SUMIFS('Dépenses et revenus'!$J$6:$J$120,'Dépenses et revenus'!$H$6:$H$120,"="&amp; L$15,'Dépenses et revenus'!$G$6:$G$120,"&gt;=01/" &amp; 'Tableau de bord'!$B19 &amp; "/2016",'Dépenses et revenus'!$G$6:$G$120,"&lt;=30/" &amp; 'Tableau de bord'!$B19 &amp; "/2016")</f>
        <v>0</v>
      </c>
      <c r="M19">
        <f>SUMIFS('Dépenses et revenus'!$J$6:$J$120,'Dépenses et revenus'!$H$6:$H$120,"="&amp; M$15,'Dépenses et revenus'!$G$6:$G$120,"&gt;=01/" &amp; 'Tableau de bord'!$B19 &amp; "/2016",'Dépenses et revenus'!$G$6:$G$120,"&lt;=30/" &amp; 'Tableau de bord'!$B19 &amp; "/2016")</f>
        <v>0</v>
      </c>
      <c r="N19">
        <f>SUMIFS('Dépenses et revenus'!$J$6:$J$120,'Dépenses et revenus'!$H$6:$H$120,"="&amp; N$15,'Dépenses et revenus'!$G$6:$G$120,"&gt;=01/" &amp; 'Tableau de bord'!$B19 &amp; "/2016",'Dépenses et revenus'!$G$6:$G$120,"&lt;=30/" &amp; 'Tableau de bord'!$B19 &amp; "/2016")</f>
        <v>0</v>
      </c>
    </row>
    <row r="20" spans="2:14" x14ac:dyDescent="0.25">
      <c r="B20" t="s">
        <v>81</v>
      </c>
      <c r="C20">
        <f>SUMIFS('Dépenses et revenus'!$J$6:$J$120,'Dépenses et revenus'!$H$6:$H$120,"="&amp; C$15,'Dépenses et revenus'!$G$6:$G$120,"&gt;=01/" &amp; 'Tableau de bord'!$B20 &amp; "/2016",'Dépenses et revenus'!$G$6:$G$120,"&lt;=31/" &amp; 'Tableau de bord'!$B20 &amp; "/2016")</f>
        <v>0</v>
      </c>
      <c r="D20">
        <f>SUMIFS('Dépenses et revenus'!$J$6:$J$120,'Dépenses et revenus'!$H$6:$H$120,"="&amp; D$15,'Dépenses et revenus'!$G$6:$G$120,"&gt;=01/" &amp; 'Tableau de bord'!$B20 &amp; "/2016",'Dépenses et revenus'!$G$6:$G$120,"&lt;=31/" &amp; 'Tableau de bord'!$B20 &amp; "/2016")</f>
        <v>0</v>
      </c>
      <c r="E20">
        <f>SUMIFS('Dépenses et revenus'!$J$6:$J$120,'Dépenses et revenus'!$H$6:$H$120,"="&amp; E$15,'Dépenses et revenus'!$G$6:$G$120,"&gt;=01/" &amp; 'Tableau de bord'!$B20 &amp; "/2016",'Dépenses et revenus'!$G$6:$G$120,"&lt;=31/" &amp; 'Tableau de bord'!$B20 &amp; "/2016")</f>
        <v>0</v>
      </c>
      <c r="F20">
        <f>SUMIFS('Dépenses et revenus'!$J$6:$J$120,'Dépenses et revenus'!$H$6:$H$120,"="&amp; F$15,'Dépenses et revenus'!$G$6:$G$120,"&gt;=01/" &amp; 'Tableau de bord'!$B20 &amp; "/2016",'Dépenses et revenus'!$G$6:$G$120,"&lt;=31/" &amp; 'Tableau de bord'!$B20 &amp; "/2016")</f>
        <v>0</v>
      </c>
      <c r="G20">
        <f>SUMIFS('Dépenses et revenus'!$J$6:$J$120,'Dépenses et revenus'!$H$6:$H$120,"="&amp; G$15,'Dépenses et revenus'!$G$6:$G$120,"&gt;=01/" &amp; 'Tableau de bord'!$B20 &amp; "/2016",'Dépenses et revenus'!$G$6:$G$120,"&lt;=31/" &amp; 'Tableau de bord'!$B20 &amp; "/2016")</f>
        <v>0</v>
      </c>
      <c r="H20">
        <f>SUMIFS('Dépenses et revenus'!$J$6:$J$120,'Dépenses et revenus'!$H$6:$H$120,"="&amp; H$15,'Dépenses et revenus'!$G$6:$G$120,"&gt;=01/" &amp; 'Tableau de bord'!$B20 &amp; "/2016",'Dépenses et revenus'!$G$6:$G$120,"&lt;=31/" &amp; 'Tableau de bord'!$B20 &amp; "/2016")</f>
        <v>0</v>
      </c>
      <c r="I20">
        <f>SUMIFS('Dépenses et revenus'!$J$6:$J$120,'Dépenses et revenus'!$H$6:$H$120,"="&amp; I$15,'Dépenses et revenus'!$G$6:$G$120,"&gt;=01/" &amp; 'Tableau de bord'!$B20 &amp; "/2016",'Dépenses et revenus'!$G$6:$G$120,"&lt;=31/" &amp; 'Tableau de bord'!$B20 &amp; "/2016")</f>
        <v>0</v>
      </c>
      <c r="J20">
        <f>SUMIFS('Dépenses et revenus'!$J$6:$J$120,'Dépenses et revenus'!$H$6:$H$120,"="&amp; J$15,'Dépenses et revenus'!$G$6:$G$120,"&gt;=01/" &amp; 'Tableau de bord'!$B20 &amp; "/2016",'Dépenses et revenus'!$G$6:$G$120,"&lt;=31/" &amp; 'Tableau de bord'!$B20 &amp; "/2016")</f>
        <v>0</v>
      </c>
      <c r="K20">
        <f>SUMIFS('Dépenses et revenus'!$J$6:$J$120,'Dépenses et revenus'!$H$6:$H$120,"="&amp; K$15,'Dépenses et revenus'!$G$6:$G$120,"&gt;=01/" &amp; 'Tableau de bord'!$B20 &amp; "/2016",'Dépenses et revenus'!$G$6:$G$120,"&lt;=31/" &amp; 'Tableau de bord'!$B20 &amp; "/2016")</f>
        <v>0</v>
      </c>
      <c r="L20">
        <f>SUMIFS('Dépenses et revenus'!$J$6:$J$120,'Dépenses et revenus'!$H$6:$H$120,"="&amp; L$15,'Dépenses et revenus'!$G$6:$G$120,"&gt;=01/" &amp; 'Tableau de bord'!$B20 &amp; "/2016",'Dépenses et revenus'!$G$6:$G$120,"&lt;=31/" &amp; 'Tableau de bord'!$B20 &amp; "/2016")</f>
        <v>0</v>
      </c>
      <c r="M20">
        <f>SUMIFS('Dépenses et revenus'!$J$6:$J$120,'Dépenses et revenus'!$H$6:$H$120,"="&amp; M$15,'Dépenses et revenus'!$G$6:$G$120,"&gt;=01/" &amp; 'Tableau de bord'!$B20 &amp; "/2016",'Dépenses et revenus'!$G$6:$G$120,"&lt;=31/" &amp; 'Tableau de bord'!$B20 &amp; "/2016")</f>
        <v>0</v>
      </c>
      <c r="N20">
        <f>SUMIFS('Dépenses et revenus'!$J$6:$J$120,'Dépenses et revenus'!$H$6:$H$120,"="&amp; N$15,'Dépenses et revenus'!$G$6:$G$120,"&gt;=01/" &amp; 'Tableau de bord'!$B20 &amp; "/2016",'Dépenses et revenus'!$G$6:$G$120,"&lt;=31/" &amp; 'Tableau de bord'!$B20 &amp; "/2016")</f>
        <v>0</v>
      </c>
    </row>
    <row r="21" spans="2:14" x14ac:dyDescent="0.25">
      <c r="B21" t="s">
        <v>82</v>
      </c>
      <c r="C21">
        <f>SUMIFS('Dépenses et revenus'!$J$6:$J$120,'Dépenses et revenus'!$H$6:$H$120,"="&amp; C$15,'Dépenses et revenus'!$G$6:$G$120,"&gt;=01/" &amp; 'Tableau de bord'!$B21 &amp; "/2016",'Dépenses et revenus'!$G$6:$G$120,"&lt;=30/" &amp; 'Tableau de bord'!$B21 &amp; "/2016")</f>
        <v>0</v>
      </c>
      <c r="D21">
        <f>SUMIFS('Dépenses et revenus'!$J$6:$J$120,'Dépenses et revenus'!$H$6:$H$120,"="&amp; D$15,'Dépenses et revenus'!$G$6:$G$120,"&gt;=01/" &amp; 'Tableau de bord'!$B21 &amp; "/2016",'Dépenses et revenus'!$G$6:$G$120,"&lt;=30/" &amp; 'Tableau de bord'!$B21 &amp; "/2016")</f>
        <v>0</v>
      </c>
      <c r="E21">
        <f>SUMIFS('Dépenses et revenus'!$J$6:$J$120,'Dépenses et revenus'!$H$6:$H$120,"="&amp; E$15,'Dépenses et revenus'!$G$6:$G$120,"&gt;=01/" &amp; 'Tableau de bord'!$B21 &amp; "/2016",'Dépenses et revenus'!$G$6:$G$120,"&lt;=30/" &amp; 'Tableau de bord'!$B21 &amp; "/2016")</f>
        <v>520</v>
      </c>
      <c r="F21">
        <f>SUMIFS('Dépenses et revenus'!$J$6:$J$120,'Dépenses et revenus'!$H$6:$H$120,"="&amp; F$15,'Dépenses et revenus'!$G$6:$G$120,"&gt;=01/" &amp; 'Tableau de bord'!$B21 &amp; "/2016",'Dépenses et revenus'!$G$6:$G$120,"&lt;=30/" &amp; 'Tableau de bord'!$B21 &amp; "/2016")</f>
        <v>0</v>
      </c>
      <c r="G21">
        <f>SUMIFS('Dépenses et revenus'!$J$6:$J$120,'Dépenses et revenus'!$H$6:$H$120,"="&amp; G$15,'Dépenses et revenus'!$G$6:$G$120,"&gt;=01/" &amp; 'Tableau de bord'!$B21 &amp; "/2016",'Dépenses et revenus'!$G$6:$G$120,"&lt;=30/" &amp; 'Tableau de bord'!$B21 &amp; "/2016")</f>
        <v>0</v>
      </c>
      <c r="H21">
        <f>SUMIFS('Dépenses et revenus'!$J$6:$J$120,'Dépenses et revenus'!$H$6:$H$120,"="&amp; H$15,'Dépenses et revenus'!$G$6:$G$120,"&gt;=01/" &amp; 'Tableau de bord'!$B21 &amp; "/2016",'Dépenses et revenus'!$G$6:$G$120,"&lt;=30/" &amp; 'Tableau de bord'!$B21 &amp; "/2016")</f>
        <v>0</v>
      </c>
      <c r="I21">
        <f>SUMIFS('Dépenses et revenus'!$J$6:$J$120,'Dépenses et revenus'!$H$6:$H$120,"="&amp; I$15,'Dépenses et revenus'!$G$6:$G$120,"&gt;=01/" &amp; 'Tableau de bord'!$B21 &amp; "/2016",'Dépenses et revenus'!$G$6:$G$120,"&lt;=30/" &amp; 'Tableau de bord'!$B21 &amp; "/2016")</f>
        <v>0</v>
      </c>
      <c r="J21">
        <f>SUMIFS('Dépenses et revenus'!$J$6:$J$120,'Dépenses et revenus'!$H$6:$H$120,"="&amp; J$15,'Dépenses et revenus'!$G$6:$G$120,"&gt;=01/" &amp; 'Tableau de bord'!$B21 &amp; "/2016",'Dépenses et revenus'!$G$6:$G$120,"&lt;=30/" &amp; 'Tableau de bord'!$B21 &amp; "/2016")</f>
        <v>0</v>
      </c>
      <c r="K21">
        <f>SUMIFS('Dépenses et revenus'!$J$6:$J$120,'Dépenses et revenus'!$H$6:$H$120,"="&amp; K$15,'Dépenses et revenus'!$G$6:$G$120,"&gt;=01/" &amp; 'Tableau de bord'!$B21 &amp; "/2016",'Dépenses et revenus'!$G$6:$G$120,"&lt;=30/" &amp; 'Tableau de bord'!$B21 &amp; "/2016")</f>
        <v>0</v>
      </c>
      <c r="L21">
        <f>SUMIFS('Dépenses et revenus'!$J$6:$J$120,'Dépenses et revenus'!$H$6:$H$120,"="&amp; L$15,'Dépenses et revenus'!$G$6:$G$120,"&gt;=01/" &amp; 'Tableau de bord'!$B21 &amp; "/2016",'Dépenses et revenus'!$G$6:$G$120,"&lt;=30/" &amp; 'Tableau de bord'!$B21 &amp; "/2016")</f>
        <v>0</v>
      </c>
      <c r="M21">
        <f>SUMIFS('Dépenses et revenus'!$J$6:$J$120,'Dépenses et revenus'!$H$6:$H$120,"="&amp; M$15,'Dépenses et revenus'!$G$6:$G$120,"&gt;=01/" &amp; 'Tableau de bord'!$B21 &amp; "/2016",'Dépenses et revenus'!$G$6:$G$120,"&lt;=30/" &amp; 'Tableau de bord'!$B21 &amp; "/2016")</f>
        <v>0</v>
      </c>
      <c r="N21">
        <f>SUMIFS('Dépenses et revenus'!$J$6:$J$120,'Dépenses et revenus'!$H$6:$H$120,"="&amp; N$15,'Dépenses et revenus'!$G$6:$G$120,"&gt;=01/" &amp; 'Tableau de bord'!$B21 &amp; "/2016",'Dépenses et revenus'!$G$6:$G$120,"&lt;=30/" &amp; 'Tableau de bord'!$B21 &amp; "/2016")</f>
        <v>0</v>
      </c>
    </row>
    <row r="22" spans="2:14" x14ac:dyDescent="0.25">
      <c r="B22" t="s">
        <v>83</v>
      </c>
      <c r="C22">
        <f>SUMIFS('Dépenses et revenus'!$J$6:$J$120,'Dépenses et revenus'!$H$6:$H$120,"="&amp; C$15,'Dépenses et revenus'!$G$6:$G$120,"&gt;=01/" &amp; 'Tableau de bord'!$B22 &amp; "/2016",'Dépenses et revenus'!$G$6:$G$120,"&lt;=31/" &amp; 'Tableau de bord'!$B22 &amp; "/2016")</f>
        <v>0</v>
      </c>
      <c r="D22">
        <f>SUMIFS('Dépenses et revenus'!$J$6:$J$120,'Dépenses et revenus'!$H$6:$H$120,"="&amp; D$15,'Dépenses et revenus'!$G$6:$G$120,"&gt;=01/" &amp; 'Tableau de bord'!$B22 &amp; "/2016",'Dépenses et revenus'!$G$6:$G$120,"&lt;=31/" &amp; 'Tableau de bord'!$B22 &amp; "/2016")</f>
        <v>0</v>
      </c>
      <c r="E22">
        <f>SUMIFS('Dépenses et revenus'!$J$6:$J$120,'Dépenses et revenus'!$H$6:$H$120,"="&amp; E$15,'Dépenses et revenus'!$G$6:$G$120,"&gt;=01/" &amp; 'Tableau de bord'!$B22 &amp; "/2016",'Dépenses et revenus'!$G$6:$G$120,"&lt;=31/" &amp; 'Tableau de bord'!$B22 &amp; "/2016")</f>
        <v>0</v>
      </c>
      <c r="F22">
        <f>SUMIFS('Dépenses et revenus'!$J$6:$J$120,'Dépenses et revenus'!$H$6:$H$120,"="&amp; F$15,'Dépenses et revenus'!$G$6:$G$120,"&gt;=01/" &amp; 'Tableau de bord'!$B22 &amp; "/2016",'Dépenses et revenus'!$G$6:$G$120,"&lt;=31/" &amp; 'Tableau de bord'!$B22 &amp; "/2016")</f>
        <v>0</v>
      </c>
      <c r="G22">
        <f>SUMIFS('Dépenses et revenus'!$J$6:$J$120,'Dépenses et revenus'!$H$6:$H$120,"="&amp; G$15,'Dépenses et revenus'!$G$6:$G$120,"&gt;=01/" &amp; 'Tableau de bord'!$B22 &amp; "/2016",'Dépenses et revenus'!$G$6:$G$120,"&lt;=31/" &amp; 'Tableau de bord'!$B22 &amp; "/2016")</f>
        <v>0</v>
      </c>
      <c r="H22">
        <f>SUMIFS('Dépenses et revenus'!$J$6:$J$120,'Dépenses et revenus'!$H$6:$H$120,"="&amp; H$15,'Dépenses et revenus'!$G$6:$G$120,"&gt;=01/" &amp; 'Tableau de bord'!$B22 &amp; "/2016",'Dépenses et revenus'!$G$6:$G$120,"&lt;=31/" &amp; 'Tableau de bord'!$B22 &amp; "/2016")</f>
        <v>0</v>
      </c>
      <c r="I22">
        <f>SUMIFS('Dépenses et revenus'!$J$6:$J$120,'Dépenses et revenus'!$H$6:$H$120,"="&amp; I$15,'Dépenses et revenus'!$G$6:$G$120,"&gt;=01/" &amp; 'Tableau de bord'!$B22 &amp; "/2016",'Dépenses et revenus'!$G$6:$G$120,"&lt;=31/" &amp; 'Tableau de bord'!$B22 &amp; "/2016")</f>
        <v>0</v>
      </c>
      <c r="J22">
        <f>SUMIFS('Dépenses et revenus'!$J$6:$J$120,'Dépenses et revenus'!$H$6:$H$120,"="&amp; J$15,'Dépenses et revenus'!$G$6:$G$120,"&gt;=01/" &amp; 'Tableau de bord'!$B22 &amp; "/2016",'Dépenses et revenus'!$G$6:$G$120,"&lt;=31/" &amp; 'Tableau de bord'!$B22 &amp; "/2016")</f>
        <v>0</v>
      </c>
      <c r="K22">
        <f>SUMIFS('Dépenses et revenus'!$J$6:$J$120,'Dépenses et revenus'!$H$6:$H$120,"="&amp; K$15,'Dépenses et revenus'!$G$6:$G$120,"&gt;=01/" &amp; 'Tableau de bord'!$B22 &amp; "/2016",'Dépenses et revenus'!$G$6:$G$120,"&lt;=31/" &amp; 'Tableau de bord'!$B22 &amp; "/2016")</f>
        <v>0</v>
      </c>
      <c r="L22">
        <f>SUMIFS('Dépenses et revenus'!$J$6:$J$120,'Dépenses et revenus'!$H$6:$H$120,"="&amp; L$15,'Dépenses et revenus'!$G$6:$G$120,"&gt;=01/" &amp; 'Tableau de bord'!$B22 &amp; "/2016",'Dépenses et revenus'!$G$6:$G$120,"&lt;=31/" &amp; 'Tableau de bord'!$B22 &amp; "/2016")</f>
        <v>0</v>
      </c>
      <c r="M22">
        <f>SUMIFS('Dépenses et revenus'!$J$6:$J$120,'Dépenses et revenus'!$H$6:$H$120,"="&amp; M$15,'Dépenses et revenus'!$G$6:$G$120,"&gt;=01/" &amp; 'Tableau de bord'!$B22 &amp; "/2016",'Dépenses et revenus'!$G$6:$G$120,"&lt;=31/" &amp; 'Tableau de bord'!$B22 &amp; "/2016")</f>
        <v>0</v>
      </c>
      <c r="N22">
        <f>SUMIFS('Dépenses et revenus'!$J$6:$J$120,'Dépenses et revenus'!$H$6:$H$120,"="&amp; N$15,'Dépenses et revenus'!$G$6:$G$120,"&gt;=01/" &amp; 'Tableau de bord'!$B22 &amp; "/2016",'Dépenses et revenus'!$G$6:$G$120,"&lt;=31/" &amp; 'Tableau de bord'!$B22 &amp; "/2016")</f>
        <v>0</v>
      </c>
    </row>
    <row r="23" spans="2:14" x14ac:dyDescent="0.25">
      <c r="B23" t="s">
        <v>84</v>
      </c>
      <c r="C23">
        <f>SUMIFS('Dépenses et revenus'!$J$6:$J$120,'Dépenses et revenus'!$H$6:$H$120,"="&amp; C$15,'Dépenses et revenus'!$G$6:$G$120,"&gt;=01/" &amp; 'Tableau de bord'!$B23 &amp; "/2016",'Dépenses et revenus'!$G$6:$G$120,"&lt;=31/" &amp; 'Tableau de bord'!$B23 &amp; "/2016")</f>
        <v>0</v>
      </c>
      <c r="D23">
        <f>SUMIFS('Dépenses et revenus'!$J$6:$J$120,'Dépenses et revenus'!$H$6:$H$120,"="&amp; D$15,'Dépenses et revenus'!$G$6:$G$120,"&gt;=01/" &amp; 'Tableau de bord'!$B23 &amp; "/2016",'Dépenses et revenus'!$G$6:$G$120,"&lt;=31/" &amp; 'Tableau de bord'!$B23 &amp; "/2016")</f>
        <v>0</v>
      </c>
      <c r="E23">
        <f>SUMIFS('Dépenses et revenus'!$J$6:$J$120,'Dépenses et revenus'!$H$6:$H$120,"="&amp; E$15,'Dépenses et revenus'!$G$6:$G$120,"&gt;=01/" &amp; 'Tableau de bord'!$B23 &amp; "/2016",'Dépenses et revenus'!$G$6:$G$120,"&lt;=31/" &amp; 'Tableau de bord'!$B23 &amp; "/2016")</f>
        <v>0</v>
      </c>
      <c r="F23">
        <f>SUMIFS('Dépenses et revenus'!$J$6:$J$120,'Dépenses et revenus'!$H$6:$H$120,"="&amp; F$15,'Dépenses et revenus'!$G$6:$G$120,"&gt;=01/" &amp; 'Tableau de bord'!$B23 &amp; "/2016",'Dépenses et revenus'!$G$6:$G$120,"&lt;=31/" &amp; 'Tableau de bord'!$B23 &amp; "/2016")</f>
        <v>0</v>
      </c>
      <c r="G23">
        <f>SUMIFS('Dépenses et revenus'!$J$6:$J$120,'Dépenses et revenus'!$H$6:$H$120,"="&amp; G$15,'Dépenses et revenus'!$G$6:$G$120,"&gt;=01/" &amp; 'Tableau de bord'!$B23 &amp; "/2016",'Dépenses et revenus'!$G$6:$G$120,"&lt;=31/" &amp; 'Tableau de bord'!$B23 &amp; "/2016")</f>
        <v>0</v>
      </c>
      <c r="H23">
        <f>SUMIFS('Dépenses et revenus'!$J$6:$J$120,'Dépenses et revenus'!$H$6:$H$120,"="&amp; H$15,'Dépenses et revenus'!$G$6:$G$120,"&gt;=01/" &amp; 'Tableau de bord'!$B23 &amp; "/2016",'Dépenses et revenus'!$G$6:$G$120,"&lt;=31/" &amp; 'Tableau de bord'!$B23 &amp; "/2016")</f>
        <v>0</v>
      </c>
      <c r="I23">
        <f>SUMIFS('Dépenses et revenus'!$J$6:$J$120,'Dépenses et revenus'!$H$6:$H$120,"="&amp; I$15,'Dépenses et revenus'!$G$6:$G$120,"&gt;=01/" &amp; 'Tableau de bord'!$B23 &amp; "/2016",'Dépenses et revenus'!$G$6:$G$120,"&lt;=31/" &amp; 'Tableau de bord'!$B23 &amp; "/2016")</f>
        <v>0</v>
      </c>
      <c r="J23">
        <f>SUMIFS('Dépenses et revenus'!$J$6:$J$120,'Dépenses et revenus'!$H$6:$H$120,"="&amp; J$15,'Dépenses et revenus'!$G$6:$G$120,"&gt;=01/" &amp; 'Tableau de bord'!$B23 &amp; "/2016",'Dépenses et revenus'!$G$6:$G$120,"&lt;=31/" &amp; 'Tableau de bord'!$B23 &amp; "/2016")</f>
        <v>0</v>
      </c>
      <c r="K23">
        <f>SUMIFS('Dépenses et revenus'!$J$6:$J$120,'Dépenses et revenus'!$H$6:$H$120,"="&amp; K$15,'Dépenses et revenus'!$G$6:$G$120,"&gt;=01/" &amp; 'Tableau de bord'!$B23 &amp; "/2016",'Dépenses et revenus'!$G$6:$G$120,"&lt;=31/" &amp; 'Tableau de bord'!$B23 &amp; "/2016")</f>
        <v>0</v>
      </c>
      <c r="L23">
        <f>SUMIFS('Dépenses et revenus'!$J$6:$J$120,'Dépenses et revenus'!$H$6:$H$120,"="&amp; L$15,'Dépenses et revenus'!$G$6:$G$120,"&gt;=01/" &amp; 'Tableau de bord'!$B23 &amp; "/2016",'Dépenses et revenus'!$G$6:$G$120,"&lt;=31/" &amp; 'Tableau de bord'!$B23 &amp; "/2016")</f>
        <v>0</v>
      </c>
      <c r="M23">
        <f>SUMIFS('Dépenses et revenus'!$J$6:$J$120,'Dépenses et revenus'!$H$6:$H$120,"="&amp; M$15,'Dépenses et revenus'!$G$6:$G$120,"&gt;=01/" &amp; 'Tableau de bord'!$B23 &amp; "/2016",'Dépenses et revenus'!$G$6:$G$120,"&lt;=31/" &amp; 'Tableau de bord'!$B23 &amp; "/2016")</f>
        <v>0</v>
      </c>
      <c r="N23">
        <f>SUMIFS('Dépenses et revenus'!$J$6:$J$120,'Dépenses et revenus'!$H$6:$H$120,"="&amp; N$15,'Dépenses et revenus'!$G$6:$G$120,"&gt;=01/" &amp; 'Tableau de bord'!$B23 &amp; "/2016",'Dépenses et revenus'!$G$6:$G$120,"&lt;=31/" &amp; 'Tableau de bord'!$B23 &amp; "/2016")</f>
        <v>0</v>
      </c>
    </row>
    <row r="24" spans="2:14" x14ac:dyDescent="0.25">
      <c r="B24" t="s">
        <v>85</v>
      </c>
      <c r="C24">
        <f>SUMIFS('Dépenses et revenus'!$J$6:$J$120,'Dépenses et revenus'!$H$6:$H$120,"="&amp; C$15,'Dépenses et revenus'!$G$6:$G$120,"&gt;=01/" &amp; 'Tableau de bord'!$B24 &amp; "/2016",'Dépenses et revenus'!$G$6:$G$120,"&lt;=30/" &amp; 'Tableau de bord'!$B24 &amp; "/2016")</f>
        <v>60</v>
      </c>
      <c r="D24">
        <f>SUMIFS('Dépenses et revenus'!$J$6:$J$120,'Dépenses et revenus'!$H$6:$H$120,"="&amp; D$15,'Dépenses et revenus'!$G$6:$G$120,"&gt;=01/" &amp; 'Tableau de bord'!$B24 &amp; "/2016",'Dépenses et revenus'!$G$6:$G$120,"&lt;=30/" &amp; 'Tableau de bord'!$B24 &amp; "/2016")</f>
        <v>0</v>
      </c>
      <c r="E24">
        <f>SUMIFS('Dépenses et revenus'!$J$6:$J$120,'Dépenses et revenus'!$H$6:$H$120,"="&amp; E$15,'Dépenses et revenus'!$G$6:$G$120,"&gt;=01/" &amp; 'Tableau de bord'!$B24 &amp; "/2016",'Dépenses et revenus'!$G$6:$G$120,"&lt;=30/" &amp; 'Tableau de bord'!$B24 &amp; "/2016")</f>
        <v>0</v>
      </c>
      <c r="F24">
        <f>SUMIFS('Dépenses et revenus'!$J$6:$J$120,'Dépenses et revenus'!$H$6:$H$120,"="&amp; F$15,'Dépenses et revenus'!$G$6:$G$120,"&gt;=01/" &amp; 'Tableau de bord'!$B24 &amp; "/2016",'Dépenses et revenus'!$G$6:$G$120,"&lt;=30/" &amp; 'Tableau de bord'!$B24 &amp; "/2016")</f>
        <v>0</v>
      </c>
      <c r="G24">
        <f>SUMIFS('Dépenses et revenus'!$J$6:$J$120,'Dépenses et revenus'!$H$6:$H$120,"="&amp; G$15,'Dépenses et revenus'!$G$6:$G$120,"&gt;=01/" &amp; 'Tableau de bord'!$B24 &amp; "/2016",'Dépenses et revenus'!$G$6:$G$120,"&lt;=30/" &amp; 'Tableau de bord'!$B24 &amp; "/2016")</f>
        <v>0</v>
      </c>
      <c r="H24">
        <f>SUMIFS('Dépenses et revenus'!$J$6:$J$120,'Dépenses et revenus'!$H$6:$H$120,"="&amp; H$15,'Dépenses et revenus'!$G$6:$G$120,"&gt;=01/" &amp; 'Tableau de bord'!$B24 &amp; "/2016",'Dépenses et revenus'!$G$6:$G$120,"&lt;=30/" &amp; 'Tableau de bord'!$B24 &amp; "/2016")</f>
        <v>0</v>
      </c>
      <c r="I24">
        <f>SUMIFS('Dépenses et revenus'!$J$6:$J$120,'Dépenses et revenus'!$H$6:$H$120,"="&amp; I$15,'Dépenses et revenus'!$G$6:$G$120,"&gt;=01/" &amp; 'Tableau de bord'!$B24 &amp; "/2016",'Dépenses et revenus'!$G$6:$G$120,"&lt;=30/" &amp; 'Tableau de bord'!$B24 &amp; "/2016")</f>
        <v>0</v>
      </c>
      <c r="J24">
        <f>SUMIFS('Dépenses et revenus'!$J$6:$J$120,'Dépenses et revenus'!$H$6:$H$120,"="&amp; J$15,'Dépenses et revenus'!$G$6:$G$120,"&gt;=01/" &amp; 'Tableau de bord'!$B24 &amp; "/2016",'Dépenses et revenus'!$G$6:$G$120,"&lt;=30/" &amp; 'Tableau de bord'!$B24 &amp; "/2016")</f>
        <v>0</v>
      </c>
      <c r="K24">
        <f>SUMIFS('Dépenses et revenus'!$J$6:$J$120,'Dépenses et revenus'!$H$6:$H$120,"="&amp; K$15,'Dépenses et revenus'!$G$6:$G$120,"&gt;=01/" &amp; 'Tableau de bord'!$B24 &amp; "/2016",'Dépenses et revenus'!$G$6:$G$120,"&lt;=30/" &amp; 'Tableau de bord'!$B24 &amp; "/2016")</f>
        <v>0</v>
      </c>
      <c r="L24">
        <f>SUMIFS('Dépenses et revenus'!$J$6:$J$120,'Dépenses et revenus'!$H$6:$H$120,"="&amp; L$15,'Dépenses et revenus'!$G$6:$G$120,"&gt;=01/" &amp; 'Tableau de bord'!$B24 &amp; "/2016",'Dépenses et revenus'!$G$6:$G$120,"&lt;=30/" &amp; 'Tableau de bord'!$B24 &amp; "/2016")</f>
        <v>0</v>
      </c>
      <c r="M24">
        <f>SUMIFS('Dépenses et revenus'!$J$6:$J$120,'Dépenses et revenus'!$H$6:$H$120,"="&amp; M$15,'Dépenses et revenus'!$G$6:$G$120,"&gt;=01/" &amp; 'Tableau de bord'!$B24 &amp; "/2016",'Dépenses et revenus'!$G$6:$G$120,"&lt;=30/" &amp; 'Tableau de bord'!$B24 &amp; "/2016")</f>
        <v>0</v>
      </c>
      <c r="N24">
        <f>SUMIFS('Dépenses et revenus'!$J$6:$J$120,'Dépenses et revenus'!$H$6:$H$120,"="&amp; N$15,'Dépenses et revenus'!$G$6:$G$120,"&gt;=01/" &amp; 'Tableau de bord'!$B24 &amp; "/2016",'Dépenses et revenus'!$G$6:$G$120,"&lt;=30/" &amp; 'Tableau de bord'!$B24 &amp; "/2016")</f>
        <v>0</v>
      </c>
    </row>
    <row r="25" spans="2:14" x14ac:dyDescent="0.25">
      <c r="B25" t="s">
        <v>86</v>
      </c>
      <c r="C25">
        <f>SUMIFS('Dépenses et revenus'!$J$6:$J$120,'Dépenses et revenus'!$H$6:$H$120,"="&amp; C$15,'Dépenses et revenus'!$G$6:$G$120,"&gt;=01/" &amp; 'Tableau de bord'!$B25 &amp; "/2016",'Dépenses et revenus'!$G$6:$G$120,"&lt;=31/" &amp; 'Tableau de bord'!$B25 &amp; "/2016")</f>
        <v>0</v>
      </c>
      <c r="D25">
        <f>SUMIFS('Dépenses et revenus'!$J$6:$J$120,'Dépenses et revenus'!$H$6:$H$120,"="&amp; D$15,'Dépenses et revenus'!$G$6:$G$120,"&gt;=01/" &amp; 'Tableau de bord'!$B25 &amp; "/2016",'Dépenses et revenus'!$G$6:$G$120,"&lt;=31/" &amp; 'Tableau de bord'!$B25 &amp; "/2016")</f>
        <v>0</v>
      </c>
      <c r="E25">
        <f>SUMIFS('Dépenses et revenus'!$J$6:$J$120,'Dépenses et revenus'!$H$6:$H$120,"="&amp; E$15,'Dépenses et revenus'!$G$6:$G$120,"&gt;=01/" &amp; 'Tableau de bord'!$B25 &amp; "/2016",'Dépenses et revenus'!$G$6:$G$120,"&lt;=31/" &amp; 'Tableau de bord'!$B25 &amp; "/2016")</f>
        <v>0</v>
      </c>
      <c r="F25">
        <f>SUMIFS('Dépenses et revenus'!$J$6:$J$120,'Dépenses et revenus'!$H$6:$H$120,"="&amp; F$15,'Dépenses et revenus'!$G$6:$G$120,"&gt;=01/" &amp; 'Tableau de bord'!$B25 &amp; "/2016",'Dépenses et revenus'!$G$6:$G$120,"&lt;=31/" &amp; 'Tableau de bord'!$B25 &amp; "/2016")</f>
        <v>0</v>
      </c>
      <c r="G25">
        <f>SUMIFS('Dépenses et revenus'!$J$6:$J$120,'Dépenses et revenus'!$H$6:$H$120,"="&amp; G$15,'Dépenses et revenus'!$G$6:$G$120,"&gt;=01/" &amp; 'Tableau de bord'!$B25 &amp; "/2016",'Dépenses et revenus'!$G$6:$G$120,"&lt;=31/" &amp; 'Tableau de bord'!$B25 &amp; "/2016")</f>
        <v>0</v>
      </c>
      <c r="H25">
        <f>SUMIFS('Dépenses et revenus'!$J$6:$J$120,'Dépenses et revenus'!$H$6:$H$120,"="&amp; H$15,'Dépenses et revenus'!$G$6:$G$120,"&gt;=01/" &amp; 'Tableau de bord'!$B25 &amp; "/2016",'Dépenses et revenus'!$G$6:$G$120,"&lt;=31/" &amp; 'Tableau de bord'!$B25 &amp; "/2016")</f>
        <v>0</v>
      </c>
      <c r="I25">
        <f>SUMIFS('Dépenses et revenus'!$J$6:$J$120,'Dépenses et revenus'!$H$6:$H$120,"="&amp; I$15,'Dépenses et revenus'!$G$6:$G$120,"&gt;=01/" &amp; 'Tableau de bord'!$B25 &amp; "/2016",'Dépenses et revenus'!$G$6:$G$120,"&lt;=31/" &amp; 'Tableau de bord'!$B25 &amp; "/2016")</f>
        <v>0</v>
      </c>
      <c r="J25">
        <f>SUMIFS('Dépenses et revenus'!$J$6:$J$120,'Dépenses et revenus'!$H$6:$H$120,"="&amp; J$15,'Dépenses et revenus'!$G$6:$G$120,"&gt;=01/" &amp; 'Tableau de bord'!$B25 &amp; "/2016",'Dépenses et revenus'!$G$6:$G$120,"&lt;=31/" &amp; 'Tableau de bord'!$B25 &amp; "/2016")</f>
        <v>0</v>
      </c>
      <c r="K25">
        <f>SUMIFS('Dépenses et revenus'!$J$6:$J$120,'Dépenses et revenus'!$H$6:$H$120,"="&amp; K$15,'Dépenses et revenus'!$G$6:$G$120,"&gt;=01/" &amp; 'Tableau de bord'!$B25 &amp; "/2016",'Dépenses et revenus'!$G$6:$G$120,"&lt;=31/" &amp; 'Tableau de bord'!$B25 &amp; "/2016")</f>
        <v>0</v>
      </c>
      <c r="L25">
        <f>SUMIFS('Dépenses et revenus'!$J$6:$J$120,'Dépenses et revenus'!$H$6:$H$120,"="&amp; L$15,'Dépenses et revenus'!$G$6:$G$120,"&gt;=01/" &amp; 'Tableau de bord'!$B25 &amp; "/2016",'Dépenses et revenus'!$G$6:$G$120,"&lt;=31/" &amp; 'Tableau de bord'!$B25 &amp; "/2016")</f>
        <v>0</v>
      </c>
      <c r="M25">
        <f>SUMIFS('Dépenses et revenus'!$J$6:$J$120,'Dépenses et revenus'!$H$6:$H$120,"="&amp; M$15,'Dépenses et revenus'!$G$6:$G$120,"&gt;=01/" &amp; 'Tableau de bord'!$B25 &amp; "/2016",'Dépenses et revenus'!$G$6:$G$120,"&lt;=31/" &amp; 'Tableau de bord'!$B25 &amp; "/2016")</f>
        <v>0</v>
      </c>
      <c r="N25">
        <f>SUMIFS('Dépenses et revenus'!$J$6:$J$120,'Dépenses et revenus'!$H$6:$H$120,"="&amp; N$15,'Dépenses et revenus'!$G$6:$G$120,"&gt;=01/" &amp; 'Tableau de bord'!$B25 &amp; "/2016",'Dépenses et revenus'!$G$6:$G$120,"&lt;=31/" &amp; 'Tableau de bord'!$B25 &amp; "/2016")</f>
        <v>0</v>
      </c>
    </row>
    <row r="26" spans="2:14" x14ac:dyDescent="0.25">
      <c r="B26" t="s">
        <v>87</v>
      </c>
      <c r="C26">
        <f>SUMIFS('Dépenses et revenus'!$J$6:$J$120,'Dépenses et revenus'!$H$6:$H$120,"="&amp; C$15,'Dépenses et revenus'!$G$6:$G$120,"&gt;=01/" &amp; 'Tableau de bord'!$B26 &amp; "/2016",'Dépenses et revenus'!$G$6:$G$120,"&lt;=30/" &amp; 'Tableau de bord'!$B26 &amp; "/2016")</f>
        <v>0</v>
      </c>
      <c r="D26">
        <f>SUMIFS('Dépenses et revenus'!$J$6:$J$120,'Dépenses et revenus'!$H$6:$H$120,"="&amp; D$15,'Dépenses et revenus'!$G$6:$G$120,"&gt;=01/" &amp; 'Tableau de bord'!$B26 &amp; "/2016",'Dépenses et revenus'!$G$6:$G$120,"&lt;=30/" &amp; 'Tableau de bord'!$B26 &amp; "/2016")</f>
        <v>0</v>
      </c>
      <c r="E26">
        <f>SUMIFS('Dépenses et revenus'!$J$6:$J$120,'Dépenses et revenus'!$H$6:$H$120,"="&amp; E$15,'Dépenses et revenus'!$G$6:$G$120,"&gt;=01/" &amp; 'Tableau de bord'!$B26 &amp; "/2016",'Dépenses et revenus'!$G$6:$G$120,"&lt;=30/" &amp; 'Tableau de bord'!$B26 &amp; "/2016")</f>
        <v>0</v>
      </c>
      <c r="F26">
        <f>SUMIFS('Dépenses et revenus'!$J$6:$J$120,'Dépenses et revenus'!$H$6:$H$120,"="&amp; F$15,'Dépenses et revenus'!$G$6:$G$120,"&gt;=01/" &amp; 'Tableau de bord'!$B26 &amp; "/2016",'Dépenses et revenus'!$G$6:$G$120,"&lt;=30/" &amp; 'Tableau de bord'!$B26 &amp; "/2016")</f>
        <v>0</v>
      </c>
      <c r="G26">
        <f>SUMIFS('Dépenses et revenus'!$J$6:$J$120,'Dépenses et revenus'!$H$6:$H$120,"="&amp; G$15,'Dépenses et revenus'!$G$6:$G$120,"&gt;=01/" &amp; 'Tableau de bord'!$B26 &amp; "/2016",'Dépenses et revenus'!$G$6:$G$120,"&lt;=30/" &amp; 'Tableau de bord'!$B26 &amp; "/2016")</f>
        <v>0</v>
      </c>
      <c r="H26">
        <f>SUMIFS('Dépenses et revenus'!$J$6:$J$120,'Dépenses et revenus'!$H$6:$H$120,"="&amp; H$15,'Dépenses et revenus'!$G$6:$G$120,"&gt;=01/" &amp; 'Tableau de bord'!$B26 &amp; "/2016",'Dépenses et revenus'!$G$6:$G$120,"&lt;=30/" &amp; 'Tableau de bord'!$B26 &amp; "/2016")</f>
        <v>0</v>
      </c>
      <c r="I26">
        <f>SUMIFS('Dépenses et revenus'!$J$6:$J$120,'Dépenses et revenus'!$H$6:$H$120,"="&amp; I$15,'Dépenses et revenus'!$G$6:$G$120,"&gt;=01/" &amp; 'Tableau de bord'!$B26 &amp; "/2016",'Dépenses et revenus'!$G$6:$G$120,"&lt;=30/" &amp; 'Tableau de bord'!$B26 &amp; "/2016")</f>
        <v>0</v>
      </c>
      <c r="J26">
        <f>SUMIFS('Dépenses et revenus'!$J$6:$J$120,'Dépenses et revenus'!$H$6:$H$120,"="&amp; J$15,'Dépenses et revenus'!$G$6:$G$120,"&gt;=01/" &amp; 'Tableau de bord'!$B26 &amp; "/2016",'Dépenses et revenus'!$G$6:$G$120,"&lt;=30/" &amp; 'Tableau de bord'!$B26 &amp; "/2016")</f>
        <v>0</v>
      </c>
      <c r="K26">
        <f>SUMIFS('Dépenses et revenus'!$J$6:$J$120,'Dépenses et revenus'!$H$6:$H$120,"="&amp; K$15,'Dépenses et revenus'!$G$6:$G$120,"&gt;=01/" &amp; 'Tableau de bord'!$B26 &amp; "/2016",'Dépenses et revenus'!$G$6:$G$120,"&lt;=30/" &amp; 'Tableau de bord'!$B26 &amp; "/2016")</f>
        <v>0</v>
      </c>
      <c r="L26">
        <f>SUMIFS('Dépenses et revenus'!$J$6:$J$120,'Dépenses et revenus'!$H$6:$H$120,"="&amp; L$15,'Dépenses et revenus'!$G$6:$G$120,"&gt;=01/" &amp; 'Tableau de bord'!$B26 &amp; "/2016",'Dépenses et revenus'!$G$6:$G$120,"&lt;=30/" &amp; 'Tableau de bord'!$B26 &amp; "/2016")</f>
        <v>0</v>
      </c>
      <c r="M26">
        <f>SUMIFS('Dépenses et revenus'!$J$6:$J$120,'Dépenses et revenus'!$H$6:$H$120,"="&amp; M$15,'Dépenses et revenus'!$G$6:$G$120,"&gt;=01/" &amp; 'Tableau de bord'!$B26 &amp; "/2016",'Dépenses et revenus'!$G$6:$G$120,"&lt;=30/" &amp; 'Tableau de bord'!$B26 &amp; "/2016")</f>
        <v>0</v>
      </c>
      <c r="N26">
        <f>SUMIFS('Dépenses et revenus'!$J$6:$J$120,'Dépenses et revenus'!$H$6:$H$120,"="&amp; N$15,'Dépenses et revenus'!$G$6:$G$120,"&gt;=01/" &amp; 'Tableau de bord'!$B26 &amp; "/2016",'Dépenses et revenus'!$G$6:$G$120,"&lt;=30/" &amp; 'Tableau de bord'!$B26 &amp; "/2016")</f>
        <v>0</v>
      </c>
    </row>
    <row r="27" spans="2:14" x14ac:dyDescent="0.25">
      <c r="B27" t="s">
        <v>88</v>
      </c>
      <c r="C27">
        <f>SUMIFS('Dépenses et revenus'!$J$6:$J$120,'Dépenses et revenus'!$H$6:$H$120,"="&amp; C$15,'Dépenses et revenus'!$G$6:$G$120,"&gt;=01/" &amp; 'Tableau de bord'!$B27 &amp; "/2016",'Dépenses et revenus'!$G$6:$G$120,"&lt;=31/" &amp; 'Tableau de bord'!$B27 &amp; "/2016")</f>
        <v>0</v>
      </c>
      <c r="D27">
        <f>SUMIFS('Dépenses et revenus'!$J$6:$J$120,'Dépenses et revenus'!$H$6:$H$120,"="&amp; D$15,'Dépenses et revenus'!$G$6:$G$120,"&gt;=01/" &amp; 'Tableau de bord'!$B27 &amp; "/2016",'Dépenses et revenus'!$G$6:$G$120,"&lt;=31/" &amp; 'Tableau de bord'!$B27 &amp; "/2016")</f>
        <v>0</v>
      </c>
      <c r="E27">
        <f>SUMIFS('Dépenses et revenus'!$J$6:$J$120,'Dépenses et revenus'!$H$6:$H$120,"="&amp; E$15,'Dépenses et revenus'!$G$6:$G$120,"&gt;=01/" &amp; 'Tableau de bord'!$B27 &amp; "/2016",'Dépenses et revenus'!$G$6:$G$120,"&lt;=31/" &amp; 'Tableau de bord'!$B27 &amp; "/2016")</f>
        <v>0</v>
      </c>
      <c r="F27">
        <f>SUMIFS('Dépenses et revenus'!$J$6:$J$120,'Dépenses et revenus'!$H$6:$H$120,"="&amp; F$15,'Dépenses et revenus'!$G$6:$G$120,"&gt;=01/" &amp; 'Tableau de bord'!$B27 &amp; "/2016",'Dépenses et revenus'!$G$6:$G$120,"&lt;=31/" &amp; 'Tableau de bord'!$B27 &amp; "/2016")</f>
        <v>0</v>
      </c>
      <c r="G27">
        <f>SUMIFS('Dépenses et revenus'!$J$6:$J$120,'Dépenses et revenus'!$H$6:$H$120,"="&amp; G$15,'Dépenses et revenus'!$G$6:$G$120,"&gt;=01/" &amp; 'Tableau de bord'!$B27 &amp; "/2016",'Dépenses et revenus'!$G$6:$G$120,"&lt;=31/" &amp; 'Tableau de bord'!$B27 &amp; "/2016")</f>
        <v>0</v>
      </c>
      <c r="H27">
        <f>SUMIFS('Dépenses et revenus'!$J$6:$J$120,'Dépenses et revenus'!$H$6:$H$120,"="&amp; H$15,'Dépenses et revenus'!$G$6:$G$120,"&gt;=01/" &amp; 'Tableau de bord'!$B27 &amp; "/2016",'Dépenses et revenus'!$G$6:$G$120,"&lt;=31/" &amp; 'Tableau de bord'!$B27 &amp; "/2016")</f>
        <v>0</v>
      </c>
      <c r="I27">
        <f>SUMIFS('Dépenses et revenus'!$J$6:$J$120,'Dépenses et revenus'!$H$6:$H$120,"="&amp; I$15,'Dépenses et revenus'!$G$6:$G$120,"&gt;=01/" &amp; 'Tableau de bord'!$B27 &amp; "/2016",'Dépenses et revenus'!$G$6:$G$120,"&lt;=31/" &amp; 'Tableau de bord'!$B27 &amp; "/2016")</f>
        <v>0</v>
      </c>
      <c r="J27">
        <f>SUMIFS('Dépenses et revenus'!$J$6:$J$120,'Dépenses et revenus'!$H$6:$H$120,"="&amp; J$15,'Dépenses et revenus'!$G$6:$G$120,"&gt;=01/" &amp; 'Tableau de bord'!$B27 &amp; "/2016",'Dépenses et revenus'!$G$6:$G$120,"&lt;=31/" &amp; 'Tableau de bord'!$B27 &amp; "/2016")</f>
        <v>0</v>
      </c>
      <c r="K27">
        <f>SUMIFS('Dépenses et revenus'!$J$6:$J$120,'Dépenses et revenus'!$H$6:$H$120,"="&amp; K$15,'Dépenses et revenus'!$G$6:$G$120,"&gt;=01/" &amp; 'Tableau de bord'!$B27 &amp; "/2016",'Dépenses et revenus'!$G$6:$G$120,"&lt;=31/" &amp; 'Tableau de bord'!$B27 &amp; "/2016")</f>
        <v>0</v>
      </c>
      <c r="L27">
        <f>SUMIFS('Dépenses et revenus'!$J$6:$J$120,'Dépenses et revenus'!$H$6:$H$120,"="&amp; L$15,'Dépenses et revenus'!$G$6:$G$120,"&gt;=01/" &amp; 'Tableau de bord'!$B27 &amp; "/2016",'Dépenses et revenus'!$G$6:$G$120,"&lt;=31/" &amp; 'Tableau de bord'!$B27 &amp; "/2016")</f>
        <v>0</v>
      </c>
      <c r="M27">
        <f>SUMIFS('Dépenses et revenus'!$J$6:$J$120,'Dépenses et revenus'!$H$6:$H$120,"="&amp; M$15,'Dépenses et revenus'!$G$6:$G$120,"&gt;=01/" &amp; 'Tableau de bord'!$B27 &amp; "/2016",'Dépenses et revenus'!$G$6:$G$120,"&lt;=31/" &amp; 'Tableau de bord'!$B27 &amp; "/2016")</f>
        <v>0</v>
      </c>
      <c r="N27">
        <f>SUMIFS('Dépenses et revenus'!$J$6:$J$120,'Dépenses et revenus'!$H$6:$H$120,"="&amp; N$15,'Dépenses et revenus'!$G$6:$G$120,"&gt;=01/" &amp; 'Tableau de bord'!$B27 &amp; "/2016",'Dépenses et revenus'!$G$6:$G$120,"&lt;=31/" &amp; 'Tableau de bord'!$B27 &amp; "/2016")</f>
        <v>0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9" tint="0.39997558519241921"/>
  </sheetPr>
  <dimension ref="B5:J13"/>
  <sheetViews>
    <sheetView showGridLines="0" workbookViewId="0">
      <selection activeCell="G8" sqref="G8"/>
    </sheetView>
  </sheetViews>
  <sheetFormatPr baseColWidth="10" defaultRowHeight="15" x14ac:dyDescent="0.25"/>
  <cols>
    <col min="1" max="1" width="2.5703125" customWidth="1"/>
    <col min="4" max="4" width="12" bestFit="1" customWidth="1"/>
    <col min="5" max="5" width="11.42578125" style="6"/>
    <col min="10" max="10" width="11.42578125" style="6"/>
  </cols>
  <sheetData>
    <row r="5" spans="2:10" x14ac:dyDescent="0.25">
      <c r="B5" t="s">
        <v>67</v>
      </c>
      <c r="C5" t="s">
        <v>68</v>
      </c>
      <c r="D5" t="s">
        <v>93</v>
      </c>
      <c r="E5" s="6" t="s">
        <v>69</v>
      </c>
      <c r="G5" t="s">
        <v>67</v>
      </c>
      <c r="H5" t="s">
        <v>68</v>
      </c>
      <c r="I5" t="s">
        <v>93</v>
      </c>
      <c r="J5" s="6" t="s">
        <v>69</v>
      </c>
    </row>
    <row r="6" spans="2:10" x14ac:dyDescent="0.25">
      <c r="B6" s="5">
        <v>42576</v>
      </c>
      <c r="C6" t="s">
        <v>75</v>
      </c>
      <c r="D6" t="s">
        <v>91</v>
      </c>
      <c r="E6" s="6">
        <v>1850</v>
      </c>
      <c r="G6" s="5">
        <v>42370</v>
      </c>
      <c r="H6" t="s">
        <v>0</v>
      </c>
      <c r="I6" t="s">
        <v>1</v>
      </c>
      <c r="J6" s="6">
        <v>480</v>
      </c>
    </row>
    <row r="7" spans="2:10" x14ac:dyDescent="0.25">
      <c r="B7" s="5">
        <v>42566</v>
      </c>
      <c r="C7" t="s">
        <v>75</v>
      </c>
      <c r="D7" t="s">
        <v>92</v>
      </c>
      <c r="E7" s="6">
        <v>1760</v>
      </c>
      <c r="G7" s="5">
        <v>42522</v>
      </c>
      <c r="H7" t="s">
        <v>22</v>
      </c>
      <c r="I7" t="s">
        <v>109</v>
      </c>
      <c r="J7" s="6">
        <v>520</v>
      </c>
    </row>
    <row r="8" spans="2:10" x14ac:dyDescent="0.25">
      <c r="B8" s="5">
        <v>42597</v>
      </c>
      <c r="C8" t="s">
        <v>75</v>
      </c>
      <c r="D8" t="s">
        <v>92</v>
      </c>
      <c r="E8" s="6">
        <v>1760</v>
      </c>
      <c r="G8" s="5">
        <v>42614</v>
      </c>
      <c r="H8" t="s">
        <v>0</v>
      </c>
      <c r="I8" t="s">
        <v>111</v>
      </c>
      <c r="J8" s="6">
        <v>60</v>
      </c>
    </row>
    <row r="9" spans="2:10" x14ac:dyDescent="0.25">
      <c r="B9" s="5">
        <v>42628</v>
      </c>
      <c r="C9" t="s">
        <v>75</v>
      </c>
      <c r="D9" t="s">
        <v>92</v>
      </c>
      <c r="E9" s="6">
        <v>1760</v>
      </c>
    </row>
    <row r="10" spans="2:10" x14ac:dyDescent="0.25">
      <c r="B10" s="5">
        <v>42607</v>
      </c>
      <c r="C10" t="s">
        <v>75</v>
      </c>
      <c r="D10" t="s">
        <v>91</v>
      </c>
      <c r="E10" s="6">
        <v>1870</v>
      </c>
      <c r="I10" t="s">
        <v>5</v>
      </c>
    </row>
    <row r="11" spans="2:10" x14ac:dyDescent="0.25">
      <c r="B11" s="5">
        <v>42638</v>
      </c>
      <c r="C11" t="s">
        <v>75</v>
      </c>
      <c r="D11" t="s">
        <v>91</v>
      </c>
      <c r="E11" s="6">
        <v>1850</v>
      </c>
    </row>
    <row r="12" spans="2:10" x14ac:dyDescent="0.25">
      <c r="B12" s="5">
        <v>42571</v>
      </c>
      <c r="C12" t="s">
        <v>76</v>
      </c>
      <c r="D12" t="s">
        <v>94</v>
      </c>
      <c r="E12" s="6">
        <v>250</v>
      </c>
    </row>
    <row r="13" spans="2:10" x14ac:dyDescent="0.25">
      <c r="B13" s="5">
        <v>42541</v>
      </c>
      <c r="C13" t="s">
        <v>75</v>
      </c>
      <c r="D13" t="s">
        <v>91</v>
      </c>
      <c r="E13" s="6">
        <v>1856</v>
      </c>
    </row>
  </sheetData>
  <dataValidations count="1">
    <dataValidation type="list" allowBlank="1" showInputMessage="1" showErrorMessage="1" sqref="H6:H8">
      <formula1>Catégorie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'Listes de données'!$C$22:$C$23</xm:f>
          </x14:formula1>
          <xm:sqref>C6:C13</xm:sqref>
        </x14:dataValidation>
        <x14:dataValidation type="list" allowBlank="1" showInputMessage="1" showErrorMessage="1">
          <x14:formula1>
            <xm:f>'Listes de données'!$B$6:$B$19</xm:f>
          </x14:formula1>
          <xm:sqref>I6:I21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4" tint="-0.249977111117893"/>
  </sheetPr>
  <dimension ref="B7:N10"/>
  <sheetViews>
    <sheetView showGridLines="0" workbookViewId="0">
      <selection activeCell="C10" sqref="C10:N10"/>
    </sheetView>
  </sheetViews>
  <sheetFormatPr baseColWidth="10" defaultRowHeight="15" x14ac:dyDescent="0.25"/>
  <cols>
    <col min="1" max="1" width="3" customWidth="1"/>
    <col min="2" max="2" width="17.85546875" customWidth="1"/>
    <col min="3" max="14" width="14.5703125" customWidth="1"/>
  </cols>
  <sheetData>
    <row r="7" spans="2:14" ht="18.75" x14ac:dyDescent="0.3">
      <c r="B7" s="1"/>
      <c r="C7" s="7" t="s">
        <v>95</v>
      </c>
      <c r="D7" s="7" t="s">
        <v>96</v>
      </c>
      <c r="E7" s="7" t="s">
        <v>97</v>
      </c>
      <c r="F7" s="7" t="s">
        <v>98</v>
      </c>
      <c r="G7" s="7" t="s">
        <v>99</v>
      </c>
      <c r="H7" s="7" t="s">
        <v>100</v>
      </c>
      <c r="I7" s="7" t="s">
        <v>101</v>
      </c>
      <c r="J7" s="7" t="s">
        <v>102</v>
      </c>
      <c r="K7" s="7" t="s">
        <v>103</v>
      </c>
      <c r="L7" s="7" t="s">
        <v>104</v>
      </c>
      <c r="M7" s="7" t="s">
        <v>105</v>
      </c>
      <c r="N7" s="7" t="s">
        <v>106</v>
      </c>
    </row>
    <row r="8" spans="2:14" ht="18.75" x14ac:dyDescent="0.3">
      <c r="B8" s="3" t="s">
        <v>107</v>
      </c>
      <c r="C8" s="8">
        <f>SUM(SUMIFS('Dépenses et revenus'!$E$5:$E$12,'Dépenses et revenus'!$B$5:$B$12,"&gt;=01/" &amp; C$7 &amp; "/2016",'Dépenses et revenus'!$B$5:$B$12,"&lt;=15/" &amp;  C$7 &amp; "/2016"),-SUMIFS('Dépenses et revenus'!$J$5:$J$12,'Dépenses et revenus'!$G$5:$G$12,"&gt;=01/" &amp; C$7 &amp; "/2016",'Dépenses et revenus'!$G$5:$G$12,"&lt;=15/" &amp;  C$7 &amp; "/2016"))</f>
        <v>-480</v>
      </c>
      <c r="D8" s="8">
        <f>SUM(SUMIFS('Dépenses et revenus'!$E$5:$E$12,'Dépenses et revenus'!$B$5:$B$12,"&gt;=01/" &amp; D$7 &amp; "/2016",'Dépenses et revenus'!$B$5:$B$12,"&lt;=15/" &amp;  D$7 &amp; "/2016"),-SUMIFS('Dépenses et revenus'!$J$5:$J$12,'Dépenses et revenus'!$G$5:$G$12,"&gt;=01/" &amp; D$7 &amp; "/2016",'Dépenses et revenus'!$G$5:$G$12,"&lt;=15/" &amp;  D$7 &amp; "/2016"))</f>
        <v>0</v>
      </c>
      <c r="E8" s="8">
        <f>SUM(SUMIFS('Dépenses et revenus'!$E$5:$E$12,'Dépenses et revenus'!$B$5:$B$12,"&gt;=01/" &amp; E$7 &amp; "/2016",'Dépenses et revenus'!$B$5:$B$12,"&lt;=15/" &amp;  E$7 &amp; "/2016"),-SUMIFS('Dépenses et revenus'!$J$5:$J$12,'Dépenses et revenus'!$G$5:$G$12,"&gt;=01/" &amp; E$7 &amp; "/2016",'Dépenses et revenus'!$G$5:$G$12,"&lt;=15/" &amp;  E$7 &amp; "/2016"))</f>
        <v>0</v>
      </c>
      <c r="F8" s="8">
        <f>SUM(SUMIFS('Dépenses et revenus'!$E$5:$E$12,'Dépenses et revenus'!$B$5:$B$12,"&gt;=01/" &amp; F$7 &amp; "/2016",'Dépenses et revenus'!$B$5:$B$12,"&lt;=15/" &amp;  F$7 &amp; "/2016"),-SUMIFS('Dépenses et revenus'!$J$5:$J$12,'Dépenses et revenus'!$G$5:$G$12,"&gt;=01/" &amp; F$7 &amp; "/2016",'Dépenses et revenus'!$G$5:$G$12,"&lt;=15/" &amp;  F$7 &amp; "/2016"))</f>
        <v>0</v>
      </c>
      <c r="G8" s="8">
        <f>SUM(SUMIFS('Dépenses et revenus'!$E$5:$E$12,'Dépenses et revenus'!$B$5:$B$12,"&gt;=01/" &amp; G$7 &amp; "/2016",'Dépenses et revenus'!$B$5:$B$12,"&lt;=15/" &amp;  G$7 &amp; "/2016"),-SUMIFS('Dépenses et revenus'!$J$5:$J$12,'Dépenses et revenus'!$G$5:$G$12,"&gt;=01/" &amp; G$7 &amp; "/2016",'Dépenses et revenus'!$G$5:$G$12,"&lt;=15/" &amp;  G$7 &amp; "/2016"))</f>
        <v>0</v>
      </c>
      <c r="H8" s="8">
        <f>SUM(SUMIFS('Dépenses et revenus'!$E$5:$E$12,'Dépenses et revenus'!$B$5:$B$12,"&gt;=01/" &amp; H$7 &amp; "/2016",'Dépenses et revenus'!$B$5:$B$12,"&lt;=15/" &amp;  H$7 &amp; "/2016"),-SUMIFS('Dépenses et revenus'!$J$5:$J$12,'Dépenses et revenus'!$G$5:$G$12,"&gt;=01/" &amp; H$7 &amp; "/2016",'Dépenses et revenus'!$G$5:$G$12,"&lt;=15/" &amp;  H$7 &amp; "/2016"))</f>
        <v>-520</v>
      </c>
      <c r="I8" s="8">
        <f>SUM(SUMIFS('Dépenses et revenus'!$E$5:$E$12,'Dépenses et revenus'!$B$5:$B$12,"&gt;=01/" &amp; I$7 &amp; "/2016",'Dépenses et revenus'!$B$5:$B$12,"&lt;=15/" &amp;  I$7 &amp; "/2016"),-SUMIFS('Dépenses et revenus'!$J$5:$J$12,'Dépenses et revenus'!$G$5:$G$12,"&gt;=01/" &amp; I$7 &amp; "/2016",'Dépenses et revenus'!$G$5:$G$12,"&lt;=15/" &amp;  I$7 &amp; "/2016"))</f>
        <v>1760</v>
      </c>
      <c r="J8" s="8">
        <f>SUM(SUMIFS('Dépenses et revenus'!$E$5:$E$12,'Dépenses et revenus'!$B$5:$B$12,"&gt;=01/" &amp; J$7 &amp; "/2016",'Dépenses et revenus'!$B$5:$B$12,"&lt;=15/" &amp;  J$7 &amp; "/2016"),-SUMIFS('Dépenses et revenus'!$J$5:$J$12,'Dépenses et revenus'!$G$5:$G$12,"&gt;=01/" &amp; J$7 &amp; "/2016",'Dépenses et revenus'!$G$5:$G$12,"&lt;=15/" &amp;  J$7 &amp; "/2016"))</f>
        <v>1760</v>
      </c>
      <c r="K8" s="8">
        <f>SUM(SUMIFS('Dépenses et revenus'!$E$5:$E$12,'Dépenses et revenus'!$B$5:$B$12,"&gt;=01/" &amp; K$7 &amp; "/2016",'Dépenses et revenus'!$B$5:$B$12,"&lt;=15/" &amp;  K$7 &amp; "/2016"),-SUMIFS('Dépenses et revenus'!$J$5:$J$12,'Dépenses et revenus'!$G$5:$G$12,"&gt;=01/" &amp; K$7 &amp; "/2016",'Dépenses et revenus'!$G$5:$G$12,"&lt;=15/" &amp;  K$7 &amp; "/2016"))</f>
        <v>1700</v>
      </c>
      <c r="L8" s="8">
        <f>SUM(SUMIFS('Dépenses et revenus'!$E$5:$E$12,'Dépenses et revenus'!$B$5:$B$12,"&gt;=01/" &amp; L$7 &amp; "/2016",'Dépenses et revenus'!$B$5:$B$12,"&lt;=15/" &amp;  L$7 &amp; "/2016"),-SUMIFS('Dépenses et revenus'!$J$5:$J$12,'Dépenses et revenus'!$G$5:$G$12,"&gt;=01/" &amp; L$7 &amp; "/2016",'Dépenses et revenus'!$G$5:$G$12,"&lt;=15/" &amp;  L$7 &amp; "/2016"))</f>
        <v>0</v>
      </c>
      <c r="M8" s="8">
        <f>SUM(SUMIFS('Dépenses et revenus'!$E$5:$E$12,'Dépenses et revenus'!$B$5:$B$12,"&gt;=01/" &amp; M$7 &amp; "/2016",'Dépenses et revenus'!$B$5:$B$12,"&lt;=15/" &amp;  M$7 &amp; "/2016"),-SUMIFS('Dépenses et revenus'!$J$5:$J$12,'Dépenses et revenus'!$G$5:$G$12,"&gt;=01/" &amp; M$7 &amp; "/2016",'Dépenses et revenus'!$G$5:$G$12,"&lt;=15/" &amp;  M$7 &amp; "/2016"))</f>
        <v>0</v>
      </c>
      <c r="N8" s="8">
        <f>SUM(SUMIFS('Dépenses et revenus'!$E$5:$E$12,'Dépenses et revenus'!$B$5:$B$12,"&gt;=01/" &amp; N$7 &amp; "/2016",'Dépenses et revenus'!$B$5:$B$12,"&lt;=15/" &amp;  N$7 &amp; "/2016"),-SUMIFS('Dépenses et revenus'!$J$5:$J$12,'Dépenses et revenus'!$G$5:$G$12,"&gt;=01/" &amp; N$7 &amp; "/2016",'Dépenses et revenus'!$G$5:$G$12,"&lt;=15/" &amp;  N$7 &amp; "/2016"))</f>
        <v>0</v>
      </c>
    </row>
    <row r="9" spans="2:14" ht="18.75" x14ac:dyDescent="0.3">
      <c r="B9" s="4" t="s">
        <v>108</v>
      </c>
      <c r="C9" s="9">
        <f>SUM(SUMIFS('Dépenses et revenus'!$E$5:$E$12,'Dépenses et revenus'!$B$5:$B$12,"&gt;15/" &amp; C$7 &amp; "/2016",'Dépenses et revenus'!$B$5:$B$12,"&lt;=31/" &amp;  C$7 &amp; "/2016"),-SUMIFS('Dépenses et revenus'!$J$5:$J$12,'Dépenses et revenus'!$G$5:$G$12,"&gt;15/" &amp; C$7 &amp; "/2016",'Dépenses et revenus'!$G$5:$G$12,"&lt;=31/" &amp;  C$7 &amp; "/2016"))</f>
        <v>0</v>
      </c>
      <c r="D9" s="9">
        <f>SUM(SUMIFS('Dépenses et revenus'!$E$5:$E$12,'Dépenses et revenus'!$B$5:$B$12,"&gt;15/" &amp; D$7 &amp; "/2016",'Dépenses et revenus'!$B$5:$B$12,"&lt;=31/" &amp;  D$7 &amp; "/2016"),-SUMIFS('Dépenses et revenus'!$J$5:$J$12,'Dépenses et revenus'!$G$5:$G$12,"&gt;15/" &amp; D$7 &amp; "/2016",'Dépenses et revenus'!$G$5:$G$12,"&lt;=31/" &amp;  D$7 &amp; "/2016"))</f>
        <v>0</v>
      </c>
      <c r="E9" s="9">
        <f>SUM(SUMIFS('Dépenses et revenus'!$E$5:$E$12,'Dépenses et revenus'!$B$5:$B$12,"&gt;15/" &amp; E$7 &amp; "/2016",'Dépenses et revenus'!$B$5:$B$12,"&lt;=31/" &amp;  E$7 &amp; "/2016"),-SUMIFS('Dépenses et revenus'!$J$5:$J$12,'Dépenses et revenus'!$G$5:$G$12,"&gt;15/" &amp; E$7 &amp; "/2016",'Dépenses et revenus'!$G$5:$G$12,"&lt;=31/" &amp;  E$7 &amp; "/2016"))</f>
        <v>0</v>
      </c>
      <c r="F9" s="9">
        <f>SUM(SUMIFS('Dépenses et revenus'!$E$5:$E$12,'Dépenses et revenus'!$B$5:$B$12,"&gt;15/" &amp; F$7 &amp; "/2016",'Dépenses et revenus'!$B$5:$B$12,"&lt;=31/" &amp;  F$7 &amp; "/2016"),-SUMIFS('Dépenses et revenus'!$J$5:$J$12,'Dépenses et revenus'!$G$5:$G$12,"&gt;15/" &amp; F$7 &amp; "/2016",'Dépenses et revenus'!$G$5:$G$12,"&lt;=31/" &amp;  F$7 &amp; "/2016"))</f>
        <v>0</v>
      </c>
      <c r="G9" s="9">
        <f>SUM(SUMIFS('Dépenses et revenus'!$E$5:$E$12,'Dépenses et revenus'!$B$5:$B$12,"&gt;15/" &amp; G$7 &amp; "/2016",'Dépenses et revenus'!$B$5:$B$12,"&lt;=31/" &amp;  G$7 &amp; "/2016"),-SUMIFS('Dépenses et revenus'!$J$5:$J$12,'Dépenses et revenus'!$G$5:$G$12,"&gt;15/" &amp; G$7 &amp; "/2016",'Dépenses et revenus'!$G$5:$G$12,"&lt;=31/" &amp;  G$7 &amp; "/2016"))</f>
        <v>0</v>
      </c>
      <c r="H9" s="9">
        <f>SUM(SUMIFS('Dépenses et revenus'!$E$5:$E$12,'Dépenses et revenus'!$B$5:$B$12,"&gt;15/" &amp; H$7 &amp; "/2016",'Dépenses et revenus'!$B$5:$B$12,"&lt;=31/" &amp;  H$7 &amp; "/2016"),-SUMIFS('Dépenses et revenus'!$J$5:$J$12,'Dépenses et revenus'!$G$5:$G$12,"&gt;15/" &amp; H$7 &amp; "/2016",'Dépenses et revenus'!$G$5:$G$12,"&lt;=31/" &amp;  H$7 &amp; "/2016"))</f>
        <v>0</v>
      </c>
      <c r="I9" s="9">
        <f>SUM(SUMIFS('Dépenses et revenus'!$E$5:$E$12,'Dépenses et revenus'!$B$5:$B$12,"&gt;15/" &amp; I$7 &amp; "/2016",'Dépenses et revenus'!$B$5:$B$12,"&lt;=31/" &amp;  I$7 &amp; "/2016"),-SUMIFS('Dépenses et revenus'!$J$5:$J$12,'Dépenses et revenus'!$G$5:$G$12,"&gt;15/" &amp; I$7 &amp; "/2016",'Dépenses et revenus'!$G$5:$G$12,"&lt;=31/" &amp;  I$7 &amp; "/2016"))</f>
        <v>2100</v>
      </c>
      <c r="J9" s="9">
        <f>SUM(SUMIFS('Dépenses et revenus'!$E$5:$E$12,'Dépenses et revenus'!$B$5:$B$12,"&gt;15/" &amp; J$7 &amp; "/2016",'Dépenses et revenus'!$B$5:$B$12,"&lt;=31/" &amp;  J$7 &amp; "/2016"),-SUMIFS('Dépenses et revenus'!$J$5:$J$12,'Dépenses et revenus'!$G$5:$G$12,"&gt;15/" &amp; J$7 &amp; "/2016",'Dépenses et revenus'!$G$5:$G$12,"&lt;=31/" &amp;  J$7 &amp; "/2016"))</f>
        <v>1870</v>
      </c>
      <c r="K9" s="9">
        <f>SUM(SUMIFS('Dépenses et revenus'!$E$5:$E$12,'Dépenses et revenus'!$B$5:$B$12,"&gt;15/" &amp; K$7 &amp; "/2016",'Dépenses et revenus'!$B$5:$B$12,"&lt;=31/" &amp;  K$7 &amp; "/2016"),-SUMIFS('Dépenses et revenus'!$J$5:$J$12,'Dépenses et revenus'!$G$5:$G$12,"&gt;15/" &amp; K$7 &amp; "/2016",'Dépenses et revenus'!$G$5:$G$12,"&lt;=31/" &amp;  K$7 &amp; "/2016"))</f>
        <v>0</v>
      </c>
      <c r="L9" s="9">
        <f>SUM(SUMIFS('Dépenses et revenus'!$E$5:$E$12,'Dépenses et revenus'!$B$5:$B$12,"&gt;15/" &amp; L$7 &amp; "/2016",'Dépenses et revenus'!$B$5:$B$12,"&lt;=31/" &amp;  L$7 &amp; "/2016"),-SUMIFS('Dépenses et revenus'!$J$5:$J$12,'Dépenses et revenus'!$G$5:$G$12,"&gt;15/" &amp; L$7 &amp; "/2016",'Dépenses et revenus'!$G$5:$G$12,"&lt;=31/" &amp;  L$7 &amp; "/2016"))</f>
        <v>0</v>
      </c>
      <c r="M9" s="9">
        <f>SUM(SUMIFS('Dépenses et revenus'!$E$5:$E$12,'Dépenses et revenus'!$B$5:$B$12,"&gt;15/" &amp; M$7 &amp; "/2016",'Dépenses et revenus'!$B$5:$B$12,"&lt;=31/" &amp;  M$7 &amp; "/2016"),-SUMIFS('Dépenses et revenus'!$J$5:$J$12,'Dépenses et revenus'!$G$5:$G$12,"&gt;15/" &amp; M$7 &amp; "/2016",'Dépenses et revenus'!$G$5:$G$12,"&lt;=31/" &amp;  M$7 &amp; "/2016"))</f>
        <v>0</v>
      </c>
      <c r="N9" s="9">
        <f>SUM(SUMIFS('Dépenses et revenus'!$E$5:$E$12,'Dépenses et revenus'!$B$5:$B$12,"&gt;15/" &amp; N$7 &amp; "/2016",'Dépenses et revenus'!$B$5:$B$12,"&lt;=31/" &amp;  N$7 &amp; "/2016"),-SUMIFS('Dépenses et revenus'!$J$5:$J$12,'Dépenses et revenus'!$G$5:$G$12,"&gt;15/" &amp; N$7 &amp; "/2016",'Dépenses et revenus'!$G$5:$G$12,"&lt;=31/" &amp;  N$7 &amp; "/2016"))</f>
        <v>0</v>
      </c>
    </row>
    <row r="10" spans="2:14" ht="18.75" x14ac:dyDescent="0.3">
      <c r="B10" s="11" t="s">
        <v>110</v>
      </c>
      <c r="C10" s="10">
        <f>SUM(SUMIFS('Dépenses et revenus'!$E$5:$E$13,'Dépenses et revenus'!$B$5:$B$13,"&gt;=01/" &amp; C$7 &amp; "/2016",'Dépenses et revenus'!$B$5:$B$13,"&lt;=31/" &amp;  C$7 &amp; "/2016"),-SUMIFS('Dépenses et revenus'!$J$5:$J$13,'Dépenses et revenus'!$G$5:$G$13,"&gt;=01/" &amp; C$7 &amp; "/2016",'Dépenses et revenus'!$G$5:$G$13,"&lt;=31/" &amp;  C$7 &amp; "/2016"))</f>
        <v>-480</v>
      </c>
      <c r="D10" s="10">
        <f>SUM(SUMIFS('Dépenses et revenus'!$E$5:$E$13,'Dépenses et revenus'!$B$5:$B$13,"&gt;=01/" &amp; D$7 &amp; "/2016",'Dépenses et revenus'!$B$5:$B$13,"&lt;=31/" &amp;  D$7 &amp; "/2016"),-SUMIFS('Dépenses et revenus'!$J$5:$J$13,'Dépenses et revenus'!$G$5:$G$13,"&gt;=01/" &amp; D$7 &amp; "/2016",'Dépenses et revenus'!$G$5:$G$13,"&lt;=31/" &amp;  D$7 &amp; "/2016"))</f>
        <v>0</v>
      </c>
      <c r="E10" s="10">
        <f>SUM(SUMIFS('Dépenses et revenus'!$E$5:$E$13,'Dépenses et revenus'!$B$5:$B$13,"&gt;=01/" &amp; E$7 &amp; "/2016",'Dépenses et revenus'!$B$5:$B$13,"&lt;=31/" &amp;  E$7 &amp; "/2016"),-SUMIFS('Dépenses et revenus'!$J$5:$J$13,'Dépenses et revenus'!$G$5:$G$13,"&gt;=01/" &amp; E$7 &amp; "/2016",'Dépenses et revenus'!$G$5:$G$13,"&lt;=31/" &amp;  E$7 &amp; "/2016"))</f>
        <v>0</v>
      </c>
      <c r="F10" s="10">
        <f>SUM(SUMIFS('Dépenses et revenus'!$E$5:$E$13,'Dépenses et revenus'!$B$5:$B$13,"&gt;=01/" &amp; F$7 &amp; "/2016",'Dépenses et revenus'!$B$5:$B$13,"&lt;=31/" &amp;  F$7 &amp; "/2016"),-SUMIFS('Dépenses et revenus'!$J$5:$J$13,'Dépenses et revenus'!$G$5:$G$13,"&gt;=01/" &amp; F$7 &amp; "/2016",'Dépenses et revenus'!$G$5:$G$13,"&lt;=31/" &amp;  F$7 &amp; "/2016"))</f>
        <v>0</v>
      </c>
      <c r="G10" s="10">
        <f>SUM(SUMIFS('Dépenses et revenus'!$E$5:$E$13,'Dépenses et revenus'!$B$5:$B$13,"&gt;=01/" &amp; G$7 &amp; "/2016",'Dépenses et revenus'!$B$5:$B$13,"&lt;=31/" &amp;  G$7 &amp; "/2016"),-SUMIFS('Dépenses et revenus'!$J$5:$J$13,'Dépenses et revenus'!$G$5:$G$13,"&gt;=01/" &amp; G$7 &amp; "/2016",'Dépenses et revenus'!$G$5:$G$13,"&lt;=31/" &amp;  G$7 &amp; "/2016"))</f>
        <v>0</v>
      </c>
      <c r="H10" s="10">
        <f>SUM(SUMIFS('Dépenses et revenus'!$E$5:$E$13,'Dépenses et revenus'!$B$5:$B$13,"&gt;=01/" &amp; H$7 &amp; "/2016",'Dépenses et revenus'!$B$5:$B$13,"&lt;=31/" &amp;  H$7 &amp; "/2016"),-SUMIFS('Dépenses et revenus'!$J$5:$J$13,'Dépenses et revenus'!$G$5:$G$13,"&gt;=01/" &amp; H$7 &amp; "/2016",'Dépenses et revenus'!$G$5:$G$13,"&lt;=31/" &amp;  H$7 &amp; "/2016"))</f>
        <v>0</v>
      </c>
      <c r="I10" s="10">
        <f>SUM(SUMIFS('Dépenses et revenus'!$E$5:$E$13,'Dépenses et revenus'!$B$5:$B$13,"&gt;=01/" &amp; I$7 &amp; "/2016",'Dépenses et revenus'!$B$5:$B$13,"&lt;=31/" &amp;  I$7 &amp; "/2016"),-SUMIFS('Dépenses et revenus'!$J$5:$J$13,'Dépenses et revenus'!$G$5:$G$13,"&gt;=01/" &amp; I$7 &amp; "/2016",'Dépenses et revenus'!$G$5:$G$13,"&lt;=31/" &amp;  I$7 &amp; "/2016"))</f>
        <v>3860</v>
      </c>
      <c r="J10" s="10">
        <f>SUM(SUMIFS('Dépenses et revenus'!$E$5:$E$13,'Dépenses et revenus'!$B$5:$B$13,"&gt;=01/" &amp; J$7 &amp; "/2016",'Dépenses et revenus'!$B$5:$B$13,"&lt;=31/" &amp;  J$7 &amp; "/2016"),-SUMIFS('Dépenses et revenus'!$J$5:$J$13,'Dépenses et revenus'!$G$5:$G$13,"&gt;=01/" &amp; J$7 &amp; "/2016",'Dépenses et revenus'!$G$5:$G$13,"&lt;=31/" &amp;  J$7 &amp; "/2016"))</f>
        <v>3630</v>
      </c>
      <c r="K10" s="10">
        <f>SUM(SUMIFS('Dépenses et revenus'!$E$5:$E$13,'Dépenses et revenus'!$B$5:$B$13,"&gt;=01/" &amp; K$7 &amp; "/2016",'Dépenses et revenus'!$B$5:$B$13,"&lt;=31/" &amp;  K$7 &amp; "/2016"),-SUMIFS('Dépenses et revenus'!$J$5:$J$13,'Dépenses et revenus'!$G$5:$G$13,"&gt;=01/" &amp; K$7 &amp; "/2016",'Dépenses et revenus'!$G$5:$G$13,"&lt;=31/" &amp;  K$7 &amp; "/2016"))</f>
        <v>0</v>
      </c>
      <c r="L10" s="10">
        <f>SUM(SUMIFS('Dépenses et revenus'!$E$5:$E$13,'Dépenses et revenus'!$B$5:$B$13,"&gt;=01/" &amp; L$7 &amp; "/2016",'Dépenses et revenus'!$B$5:$B$13,"&lt;=31/" &amp;  L$7 &amp; "/2016"),-SUMIFS('Dépenses et revenus'!$J$5:$J$13,'Dépenses et revenus'!$G$5:$G$13,"&gt;=01/" &amp; L$7 &amp; "/2016",'Dépenses et revenus'!$G$5:$G$13,"&lt;=31/" &amp;  L$7 &amp; "/2016"))</f>
        <v>0</v>
      </c>
      <c r="M10" s="10">
        <f>SUM(SUMIFS('Dépenses et revenus'!$E$5:$E$13,'Dépenses et revenus'!$B$5:$B$13,"&gt;=01/" &amp; M$7 &amp; "/2016",'Dépenses et revenus'!$B$5:$B$13,"&lt;=31/" &amp;  M$7 &amp; "/2016"),-SUMIFS('Dépenses et revenus'!$J$5:$J$13,'Dépenses et revenus'!$G$5:$G$13,"&gt;=01/" &amp; M$7 &amp; "/2016",'Dépenses et revenus'!$G$5:$G$13,"&lt;=31/" &amp;  M$7 &amp; "/2016"))</f>
        <v>0</v>
      </c>
      <c r="N10" s="10">
        <f>SUM(SUMIFS('Dépenses et revenus'!$E$5:$E$13,'Dépenses et revenus'!$B$5:$B$13,"&gt;=01/" &amp; N$7 &amp; "/2016",'Dépenses et revenus'!$B$5:$B$13,"&lt;=31/" &amp;  N$7 &amp; "/2016"),-SUMIFS('Dépenses et revenus'!$J$5:$J$13,'Dépenses et revenus'!$G$5:$G$13,"&gt;=01/" &amp; N$7 &amp; "/2016",'Dépenses et revenus'!$G$5:$G$13,"&lt;=31/" &amp;  N$7 &amp; "/2016"))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tabColor theme="5" tint="0.39997558519241921"/>
  </sheetPr>
  <dimension ref="B5:M26"/>
  <sheetViews>
    <sheetView showGridLines="0" topLeftCell="B5" workbookViewId="0">
      <selection activeCell="B5" sqref="B5:M5"/>
    </sheetView>
  </sheetViews>
  <sheetFormatPr baseColWidth="10" defaultRowHeight="15" x14ac:dyDescent="0.25"/>
  <cols>
    <col min="1" max="1" width="3" customWidth="1"/>
    <col min="2" max="2" width="24.85546875" bestFit="1" customWidth="1"/>
    <col min="3" max="3" width="19.28515625" bestFit="1" customWidth="1"/>
    <col min="4" max="4" width="12.7109375" bestFit="1" customWidth="1"/>
    <col min="6" max="6" width="19.5703125" bestFit="1" customWidth="1"/>
    <col min="7" max="7" width="24.85546875" bestFit="1" customWidth="1"/>
    <col min="8" max="8" width="17.140625" bestFit="1" customWidth="1"/>
    <col min="10" max="10" width="23.7109375" bestFit="1" customWidth="1"/>
    <col min="11" max="11" width="12.7109375" bestFit="1" customWidth="1"/>
    <col min="12" max="12" width="19.28515625" bestFit="1" customWidth="1"/>
    <col min="13" max="13" width="21.42578125" bestFit="1" customWidth="1"/>
  </cols>
  <sheetData>
    <row r="5" spans="2:13" x14ac:dyDescent="0.25">
      <c r="B5" t="s">
        <v>0</v>
      </c>
      <c r="C5" t="s">
        <v>15</v>
      </c>
      <c r="D5" t="s">
        <v>22</v>
      </c>
      <c r="E5" t="s">
        <v>25</v>
      </c>
      <c r="F5" t="s">
        <v>27</v>
      </c>
      <c r="G5" t="s">
        <v>33</v>
      </c>
      <c r="H5" t="s">
        <v>42</v>
      </c>
      <c r="I5" t="s">
        <v>21</v>
      </c>
      <c r="J5" t="s">
        <v>46</v>
      </c>
      <c r="K5" t="s">
        <v>51</v>
      </c>
      <c r="L5" t="s">
        <v>54</v>
      </c>
      <c r="M5" t="s">
        <v>59</v>
      </c>
    </row>
    <row r="6" spans="2:13" x14ac:dyDescent="0.25">
      <c r="B6" t="s">
        <v>1</v>
      </c>
      <c r="C6" t="s">
        <v>16</v>
      </c>
      <c r="D6" t="s">
        <v>23</v>
      </c>
      <c r="E6" t="s">
        <v>26</v>
      </c>
      <c r="F6" t="s">
        <v>28</v>
      </c>
      <c r="G6" t="s">
        <v>34</v>
      </c>
      <c r="H6" t="s">
        <v>43</v>
      </c>
      <c r="I6" t="s">
        <v>21</v>
      </c>
      <c r="J6" t="s">
        <v>28</v>
      </c>
      <c r="K6" t="s">
        <v>22</v>
      </c>
      <c r="L6" t="s">
        <v>55</v>
      </c>
      <c r="M6" t="s">
        <v>60</v>
      </c>
    </row>
    <row r="7" spans="2:13" x14ac:dyDescent="0.25">
      <c r="B7" t="s">
        <v>2</v>
      </c>
      <c r="C7" t="s">
        <v>17</v>
      </c>
      <c r="D7" t="s">
        <v>24</v>
      </c>
      <c r="F7" t="s">
        <v>29</v>
      </c>
      <c r="G7" t="s">
        <v>35</v>
      </c>
      <c r="H7" t="s">
        <v>44</v>
      </c>
      <c r="J7" t="s">
        <v>47</v>
      </c>
      <c r="K7" t="s">
        <v>52</v>
      </c>
      <c r="L7" t="s">
        <v>56</v>
      </c>
      <c r="M7" t="s">
        <v>61</v>
      </c>
    </row>
    <row r="8" spans="2:13" x14ac:dyDescent="0.25">
      <c r="B8" t="s">
        <v>3</v>
      </c>
      <c r="C8" t="s">
        <v>18</v>
      </c>
      <c r="F8" t="s">
        <v>30</v>
      </c>
      <c r="G8" t="s">
        <v>36</v>
      </c>
      <c r="H8" t="s">
        <v>45</v>
      </c>
      <c r="J8" t="s">
        <v>48</v>
      </c>
      <c r="K8" t="s">
        <v>42</v>
      </c>
      <c r="L8" t="s">
        <v>57</v>
      </c>
      <c r="M8" t="s">
        <v>62</v>
      </c>
    </row>
    <row r="9" spans="2:13" x14ac:dyDescent="0.25">
      <c r="B9" t="s">
        <v>4</v>
      </c>
      <c r="C9" t="s">
        <v>19</v>
      </c>
      <c r="F9" t="s">
        <v>31</v>
      </c>
      <c r="G9" t="s">
        <v>37</v>
      </c>
      <c r="H9" t="s">
        <v>66</v>
      </c>
      <c r="J9" t="s">
        <v>49</v>
      </c>
      <c r="K9" t="s">
        <v>53</v>
      </c>
      <c r="L9" t="s">
        <v>21</v>
      </c>
      <c r="M9" t="s">
        <v>63</v>
      </c>
    </row>
    <row r="10" spans="2:13" x14ac:dyDescent="0.25">
      <c r="B10" t="s">
        <v>5</v>
      </c>
      <c r="C10" t="s">
        <v>20</v>
      </c>
      <c r="F10" t="s">
        <v>32</v>
      </c>
      <c r="G10" t="s">
        <v>38</v>
      </c>
      <c r="J10" t="s">
        <v>50</v>
      </c>
      <c r="K10" t="s">
        <v>21</v>
      </c>
      <c r="L10" t="s">
        <v>58</v>
      </c>
      <c r="M10" t="s">
        <v>64</v>
      </c>
    </row>
    <row r="11" spans="2:13" x14ac:dyDescent="0.25">
      <c r="B11" t="s">
        <v>6</v>
      </c>
      <c r="C11" t="s">
        <v>21</v>
      </c>
      <c r="F11" t="s">
        <v>21</v>
      </c>
      <c r="G11" t="s">
        <v>39</v>
      </c>
      <c r="J11" t="s">
        <v>21</v>
      </c>
      <c r="M11" t="s">
        <v>65</v>
      </c>
    </row>
    <row r="12" spans="2:13" x14ac:dyDescent="0.25">
      <c r="B12" t="s">
        <v>7</v>
      </c>
      <c r="G12" t="s">
        <v>40</v>
      </c>
    </row>
    <row r="13" spans="2:13" x14ac:dyDescent="0.25">
      <c r="B13" t="s">
        <v>8</v>
      </c>
      <c r="G13" t="s">
        <v>41</v>
      </c>
    </row>
    <row r="14" spans="2:13" x14ac:dyDescent="0.25">
      <c r="B14" t="s">
        <v>9</v>
      </c>
    </row>
    <row r="15" spans="2:13" x14ac:dyDescent="0.25">
      <c r="B15" t="s">
        <v>10</v>
      </c>
    </row>
    <row r="16" spans="2:13" x14ac:dyDescent="0.25">
      <c r="B16" t="s">
        <v>11</v>
      </c>
    </row>
    <row r="17" spans="2:3" x14ac:dyDescent="0.25">
      <c r="B17" t="s">
        <v>12</v>
      </c>
    </row>
    <row r="18" spans="2:3" x14ac:dyDescent="0.25">
      <c r="B18" t="s">
        <v>13</v>
      </c>
    </row>
    <row r="19" spans="2:3" x14ac:dyDescent="0.25">
      <c r="B19" t="s">
        <v>14</v>
      </c>
    </row>
    <row r="22" spans="2:3" x14ac:dyDescent="0.25">
      <c r="B22" t="s">
        <v>70</v>
      </c>
      <c r="C22" t="s">
        <v>75</v>
      </c>
    </row>
    <row r="23" spans="2:3" x14ac:dyDescent="0.25">
      <c r="B23" t="s">
        <v>71</v>
      </c>
      <c r="C23" t="s">
        <v>76</v>
      </c>
    </row>
    <row r="24" spans="2:3" x14ac:dyDescent="0.25">
      <c r="B24" t="s">
        <v>72</v>
      </c>
    </row>
    <row r="25" spans="2:3" x14ac:dyDescent="0.25">
      <c r="B25" t="s">
        <v>73</v>
      </c>
    </row>
    <row r="26" spans="2:3" x14ac:dyDescent="0.25">
      <c r="B26" t="s">
        <v>74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21</vt:i4>
      </vt:variant>
    </vt:vector>
  </HeadingPairs>
  <TitlesOfParts>
    <vt:vector size="25" baseType="lpstr">
      <vt:lpstr>Tableau de bord</vt:lpstr>
      <vt:lpstr>Dépenses et revenus</vt:lpstr>
      <vt:lpstr>Rapport de budget</vt:lpstr>
      <vt:lpstr>Listes de données</vt:lpstr>
      <vt:lpstr>Alimentation</vt:lpstr>
      <vt:lpstr>Animaux</vt:lpstr>
      <vt:lpstr>Autre</vt:lpstr>
      <vt:lpstr>Catégorie</vt:lpstr>
      <vt:lpstr>ChoixMois</vt:lpstr>
      <vt:lpstr>Comptes_de_placement</vt:lpstr>
      <vt:lpstr>Dépenses</vt:lpstr>
      <vt:lpstr>Divertissement</vt:lpstr>
      <vt:lpstr>Dons</vt:lpstr>
      <vt:lpstr>Enfants</vt:lpstr>
      <vt:lpstr>Impôts_Juridique</vt:lpstr>
      <vt:lpstr>InfosCatégorie</vt:lpstr>
      <vt:lpstr>Logement</vt:lpstr>
      <vt:lpstr>Montant</vt:lpstr>
      <vt:lpstr>NombreAnnées</vt:lpstr>
      <vt:lpstr>NombreMois</vt:lpstr>
      <vt:lpstr>Personnel</vt:lpstr>
      <vt:lpstr>Revenus</vt:lpstr>
      <vt:lpstr>Salaire</vt:lpstr>
      <vt:lpstr>Soins</vt:lpstr>
      <vt:lpstr>Transport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</dc:creator>
  <cp:lastModifiedBy>PASCALE</cp:lastModifiedBy>
  <dcterms:created xsi:type="dcterms:W3CDTF">2016-10-11T19:11:14Z</dcterms:created>
  <dcterms:modified xsi:type="dcterms:W3CDTF">2016-10-16T20:28:43Z</dcterms:modified>
</cp:coreProperties>
</file>